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0" windowWidth="15195" windowHeight="9720" activeTab="0"/>
  </bookViews>
  <sheets>
    <sheet name="Demo statistics1" sheetId="1" r:id="rId1"/>
    <sheet name="Demo statistics2" sheetId="2" r:id="rId2"/>
  </sheets>
  <definedNames/>
  <calcPr fullCalcOnLoad="1"/>
</workbook>
</file>

<file path=xl/sharedStrings.xml><?xml version="1.0" encoding="utf-8"?>
<sst xmlns="http://schemas.openxmlformats.org/spreadsheetml/2006/main" count="180" uniqueCount="40">
  <si>
    <t>Throughput (# of tractors produced in 8 mins)</t>
  </si>
  <si>
    <t>Average WIP</t>
  </si>
  <si>
    <t># of finished units</t>
  </si>
  <si>
    <t>Time for completion of the last unfinished tractor</t>
  </si>
  <si>
    <t>Number of defects</t>
  </si>
  <si>
    <t>IE 301 WORK STUDY and ERGONOMICS DEMONSTRATION EVALUATION FORM</t>
  </si>
  <si>
    <t>Net WIP4</t>
  </si>
  <si>
    <t>Net WIP7</t>
  </si>
  <si>
    <t>Net WIP3</t>
  </si>
  <si>
    <t>Net WIP5</t>
  </si>
  <si>
    <t>Net WIP6</t>
  </si>
  <si>
    <t>*</t>
  </si>
  <si>
    <t>WIP</t>
  </si>
  <si>
    <t>t</t>
  </si>
  <si>
    <t># of units produced</t>
  </si>
  <si>
    <t>Total time</t>
  </si>
  <si>
    <t>Number of units</t>
  </si>
  <si>
    <t>Average</t>
  </si>
  <si>
    <t>The time system is not in steady-state is also included in CT estimation</t>
  </si>
  <si>
    <t>Slope of the trend line</t>
  </si>
  <si>
    <t>CT</t>
  </si>
  <si>
    <t>An alternative cycle time estimation for each group (the time is system is in steady-state is included)</t>
  </si>
  <si>
    <t>Cycle time (includig the period in which your system is not in steady state)</t>
  </si>
  <si>
    <t>Groups</t>
  </si>
  <si>
    <t>CT  (cycle time)</t>
  </si>
  <si>
    <t>WIP  (work in process)</t>
  </si>
  <si>
    <r>
      <t xml:space="preserve">The time system is not in steady-state is </t>
    </r>
    <r>
      <rPr>
        <b/>
        <u val="single"/>
        <sz val="10"/>
        <rFont val="Arial"/>
        <family val="2"/>
      </rPr>
      <t xml:space="preserve">not included </t>
    </r>
    <r>
      <rPr>
        <b/>
        <sz val="10"/>
        <rFont val="Arial"/>
        <family val="2"/>
      </rPr>
      <t>in CT estimation</t>
    </r>
  </si>
  <si>
    <t>Grade: 96</t>
  </si>
  <si>
    <t>Grade: 99</t>
  </si>
  <si>
    <t>GROUP NO</t>
  </si>
  <si>
    <t>CT (adjusted for group size of 8)</t>
  </si>
  <si>
    <t>WIP (adjusted for group size of 8)</t>
  </si>
  <si>
    <t>The time system is not in steady-state is also included in CT estimation (adjusted for a group of 8)</t>
  </si>
  <si>
    <t>CT (adjusted for group size of 8</t>
  </si>
  <si>
    <t>Grade: 90,5</t>
  </si>
  <si>
    <t>Grade: 86</t>
  </si>
  <si>
    <t>Grade: 92,5</t>
  </si>
  <si>
    <t>Grade:92,5</t>
  </si>
  <si>
    <t>Grade: 89,5</t>
  </si>
  <si>
    <t>Grade: 91,5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</si>
</sst>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vertAlign val="superscript"/>
      <sz val="10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7" borderId="6" applyNumberFormat="0" applyAlignment="0" applyProtection="0"/>
    <xf numFmtId="0" fontId="17" fillId="16" borderId="6" applyNumberFormat="0" applyAlignment="0" applyProtection="0"/>
    <xf numFmtId="0" fontId="19" fillId="17" borderId="7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19" borderId="0" xfId="0" applyFont="1" applyFill="1" applyAlignment="1">
      <alignment/>
    </xf>
    <xf numFmtId="0" fontId="0" fillId="19" borderId="0" xfId="0" applyFill="1" applyAlignment="1">
      <alignment/>
    </xf>
    <xf numFmtId="0" fontId="6" fillId="21" borderId="0" xfId="0" applyFont="1" applyFill="1" applyAlignment="1">
      <alignment/>
    </xf>
    <xf numFmtId="0" fontId="0" fillId="21" borderId="0" xfId="0" applyFill="1" applyAlignment="1">
      <alignment/>
    </xf>
    <xf numFmtId="0" fontId="0" fillId="7" borderId="17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19" borderId="21" xfId="0" applyFont="1" applyFill="1" applyBorder="1" applyAlignment="1">
      <alignment/>
    </xf>
    <xf numFmtId="0" fontId="0" fillId="19" borderId="2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22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8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18" xfId="0" applyFill="1" applyBorder="1" applyAlignment="1">
      <alignment/>
    </xf>
    <xf numFmtId="0" fontId="0" fillId="7" borderId="23" xfId="0" applyFill="1" applyBorder="1" applyAlignment="1">
      <alignment/>
    </xf>
    <xf numFmtId="0" fontId="6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19" borderId="26" xfId="0" applyFill="1" applyBorder="1" applyAlignment="1">
      <alignment/>
    </xf>
    <xf numFmtId="0" fontId="0" fillId="19" borderId="27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6" fillId="23" borderId="16" xfId="0" applyFont="1" applyFill="1" applyBorder="1" applyAlignment="1">
      <alignment horizontal="center"/>
    </xf>
    <xf numFmtId="0" fontId="6" fillId="23" borderId="26" xfId="0" applyFont="1" applyFill="1" applyBorder="1" applyAlignment="1">
      <alignment horizontal="right"/>
    </xf>
    <xf numFmtId="0" fontId="6" fillId="23" borderId="28" xfId="0" applyFont="1" applyFill="1" applyBorder="1" applyAlignment="1">
      <alignment/>
    </xf>
    <xf numFmtId="0" fontId="6" fillId="23" borderId="29" xfId="0" applyFont="1" applyFill="1" applyBorder="1" applyAlignment="1">
      <alignment/>
    </xf>
    <xf numFmtId="0" fontId="6" fillId="23" borderId="30" xfId="0" applyFont="1" applyFill="1" applyBorder="1" applyAlignment="1">
      <alignment/>
    </xf>
    <xf numFmtId="0" fontId="0" fillId="23" borderId="25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1" xfId="0" applyFill="1" applyBorder="1" applyAlignment="1">
      <alignment/>
    </xf>
    <xf numFmtId="0" fontId="6" fillId="23" borderId="23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6" fillId="15" borderId="0" xfId="0" applyFont="1" applyFill="1" applyAlignment="1">
      <alignment/>
    </xf>
    <xf numFmtId="0" fontId="0" fillId="15" borderId="0" xfId="0" applyFill="1" applyAlignment="1">
      <alignment/>
    </xf>
    <xf numFmtId="2" fontId="0" fillId="19" borderId="0" xfId="0" applyNumberFormat="1" applyFill="1" applyAlignment="1">
      <alignment horizontal="center"/>
    </xf>
    <xf numFmtId="2" fontId="0" fillId="15" borderId="0" xfId="0" applyNumberFormat="1" applyFill="1" applyAlignment="1">
      <alignment horizontal="center"/>
    </xf>
    <xf numFmtId="0" fontId="0" fillId="15" borderId="0" xfId="0" applyFill="1" applyAlignment="1">
      <alignment horizontal="center"/>
    </xf>
    <xf numFmtId="2" fontId="0" fillId="21" borderId="0" xfId="0" applyNumberFormat="1" applyFill="1" applyAlignment="1">
      <alignment horizontal="center"/>
    </xf>
    <xf numFmtId="0" fontId="0" fillId="21" borderId="0" xfId="0" applyFill="1" applyAlignment="1">
      <alignment horizontal="center"/>
    </xf>
    <xf numFmtId="0" fontId="3" fillId="24" borderId="30" xfId="0" applyFont="1" applyFill="1" applyBorder="1" applyAlignment="1">
      <alignment horizontal="center" vertical="center" wrapText="1" shrinkToFit="1"/>
    </xf>
    <xf numFmtId="0" fontId="3" fillId="24" borderId="33" xfId="0" applyFont="1" applyFill="1" applyBorder="1" applyAlignment="1">
      <alignment horizontal="center" vertical="center" wrapText="1" shrinkToFit="1"/>
    </xf>
    <xf numFmtId="0" fontId="2" fillId="16" borderId="21" xfId="0" applyFont="1" applyFill="1" applyBorder="1" applyAlignment="1">
      <alignment horizontal="center" vertical="center" wrapText="1" shrinkToFit="1"/>
    </xf>
    <xf numFmtId="0" fontId="2" fillId="16" borderId="20" xfId="0" applyFont="1" applyFill="1" applyBorder="1" applyAlignment="1">
      <alignment horizontal="center" vertical="center" wrapText="1" shrinkToFit="1"/>
    </xf>
    <xf numFmtId="0" fontId="2" fillId="16" borderId="17" xfId="0" applyFont="1" applyFill="1" applyBorder="1" applyAlignment="1">
      <alignment horizontal="center" vertical="center" wrapText="1" shrinkToFit="1"/>
    </xf>
    <xf numFmtId="0" fontId="2" fillId="16" borderId="22" xfId="0" applyFont="1" applyFill="1" applyBorder="1" applyAlignment="1">
      <alignment horizontal="center" vertical="center" wrapText="1" shrinkToFit="1"/>
    </xf>
    <xf numFmtId="0" fontId="2" fillId="16" borderId="18" xfId="0" applyFont="1" applyFill="1" applyBorder="1" applyAlignment="1">
      <alignment horizontal="center" vertical="center" wrapText="1" shrinkToFit="1"/>
    </xf>
    <xf numFmtId="0" fontId="2" fillId="16" borderId="19" xfId="0" applyFont="1" applyFill="1" applyBorder="1" applyAlignment="1">
      <alignment horizontal="center" vertical="center" wrapText="1" shrinkToFit="1"/>
    </xf>
    <xf numFmtId="0" fontId="2" fillId="24" borderId="16" xfId="0" applyFont="1" applyFill="1" applyBorder="1" applyAlignment="1">
      <alignment horizontal="center" vertical="center" wrapText="1" shrinkToFit="1"/>
    </xf>
    <xf numFmtId="0" fontId="2" fillId="24" borderId="14" xfId="0" applyFont="1" applyFill="1" applyBorder="1" applyAlignment="1">
      <alignment horizontal="center" vertical="center" wrapText="1" shrinkToFit="1"/>
    </xf>
    <xf numFmtId="0" fontId="2" fillId="24" borderId="3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 wrapText="1" shrinkToFit="1"/>
    </xf>
    <xf numFmtId="0" fontId="3" fillId="24" borderId="32" xfId="0" applyFont="1" applyFill="1" applyBorder="1" applyAlignment="1">
      <alignment horizontal="center" vertical="center" wrapText="1" shrinkToFit="1"/>
    </xf>
    <xf numFmtId="0" fontId="2" fillId="24" borderId="36" xfId="0" applyFont="1" applyFill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0" fontId="2" fillId="19" borderId="14" xfId="0" applyFont="1" applyFill="1" applyBorder="1" applyAlignment="1">
      <alignment horizontal="center" vertical="center" wrapText="1" shrinkToFit="1"/>
    </xf>
    <xf numFmtId="0" fontId="2" fillId="19" borderId="36" xfId="0" applyFont="1" applyFill="1" applyBorder="1" applyAlignment="1">
      <alignment horizontal="center" vertical="center" wrapText="1" shrinkToFit="1"/>
    </xf>
    <xf numFmtId="0" fontId="2" fillId="23" borderId="16" xfId="0" applyFont="1" applyFill="1" applyBorder="1" applyAlignment="1">
      <alignment horizontal="center" vertical="center" wrapText="1" shrinkToFit="1"/>
    </xf>
    <xf numFmtId="0" fontId="2" fillId="23" borderId="14" xfId="0" applyFont="1" applyFill="1" applyBorder="1" applyAlignment="1">
      <alignment horizontal="center" vertical="center" wrapText="1" shrinkToFit="1"/>
    </xf>
    <xf numFmtId="0" fontId="2" fillId="23" borderId="36" xfId="0" applyFont="1" applyFill="1" applyBorder="1" applyAlignment="1">
      <alignment horizontal="center" vertical="center" wrapText="1" shrinkToFit="1"/>
    </xf>
    <xf numFmtId="0" fontId="2" fillId="19" borderId="10" xfId="0" applyFont="1" applyFill="1" applyBorder="1" applyAlignment="1">
      <alignment horizontal="center" vertical="center" wrapText="1" shrinkToFit="1"/>
    </xf>
    <xf numFmtId="0" fontId="2" fillId="24" borderId="17" xfId="0" applyFont="1" applyFill="1" applyBorder="1" applyAlignment="1">
      <alignment horizontal="center" vertical="center" wrapText="1" shrinkToFit="1"/>
    </xf>
    <xf numFmtId="0" fontId="2" fillId="24" borderId="11" xfId="0" applyFont="1" applyFill="1" applyBorder="1" applyAlignment="1">
      <alignment horizontal="center" vertical="center" wrapText="1" shrinkToFit="1"/>
    </xf>
    <xf numFmtId="0" fontId="2" fillId="24" borderId="19" xfId="0" applyFont="1" applyFill="1" applyBorder="1" applyAlignment="1">
      <alignment horizontal="center" vertical="center" wrapText="1" shrinkToFit="1"/>
    </xf>
    <xf numFmtId="0" fontId="6" fillId="21" borderId="0" xfId="0" applyFont="1" applyFill="1" applyAlignment="1">
      <alignment horizontal="center" vertical="center" wrapText="1" shrinkToFit="1"/>
    </xf>
    <xf numFmtId="0" fontId="6" fillId="23" borderId="21" xfId="0" applyFont="1" applyFill="1" applyBorder="1" applyAlignment="1">
      <alignment horizontal="center"/>
    </xf>
    <xf numFmtId="0" fontId="6" fillId="23" borderId="20" xfId="0" applyFont="1" applyFill="1" applyBorder="1" applyAlignment="1">
      <alignment horizontal="center"/>
    </xf>
    <xf numFmtId="0" fontId="6" fillId="23" borderId="17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 vertical="center" wrapText="1" shrinkToFit="1"/>
    </xf>
    <xf numFmtId="0" fontId="6" fillId="7" borderId="20" xfId="0" applyFont="1" applyFill="1" applyBorder="1" applyAlignment="1">
      <alignment horizontal="center" vertical="center" wrapText="1" shrinkToFit="1"/>
    </xf>
    <xf numFmtId="0" fontId="6" fillId="7" borderId="17" xfId="0" applyFont="1" applyFill="1" applyBorder="1" applyAlignment="1">
      <alignment horizontal="center" vertical="center" wrapText="1" shrinkToFit="1"/>
    </xf>
    <xf numFmtId="0" fontId="6" fillId="7" borderId="23" xfId="0" applyFont="1" applyFill="1" applyBorder="1" applyAlignment="1">
      <alignment horizontal="center" vertical="center" wrapText="1" shrinkToFit="1"/>
    </xf>
    <xf numFmtId="0" fontId="6" fillId="7" borderId="0" xfId="0" applyFont="1" applyFill="1" applyBorder="1" applyAlignment="1">
      <alignment horizontal="center" vertical="center" wrapText="1" shrinkToFit="1"/>
    </xf>
    <xf numFmtId="0" fontId="6" fillId="7" borderId="11" xfId="0" applyFont="1" applyFill="1" applyBorder="1" applyAlignment="1">
      <alignment horizontal="center" vertical="center" wrapText="1" shrinkToFit="1"/>
    </xf>
    <xf numFmtId="0" fontId="6" fillId="7" borderId="24" xfId="0" applyFont="1" applyFill="1" applyBorder="1" applyAlignment="1">
      <alignment horizontal="center" vertical="center" wrapText="1" shrinkToFit="1"/>
    </xf>
    <xf numFmtId="0" fontId="6" fillId="7" borderId="18" xfId="0" applyFont="1" applyFill="1" applyBorder="1" applyAlignment="1">
      <alignment horizontal="center" vertical="center" wrapText="1" shrinkToFit="1"/>
    </xf>
    <xf numFmtId="0" fontId="6" fillId="7" borderId="19" xfId="0" applyFont="1" applyFill="1" applyBorder="1" applyAlignment="1">
      <alignment horizontal="center" vertical="center" wrapText="1" shrinkToFit="1"/>
    </xf>
    <xf numFmtId="0" fontId="6" fillId="15" borderId="0" xfId="0" applyFont="1" applyFill="1" applyAlignment="1">
      <alignment horizontal="center" vertical="center" wrapText="1" shrinkToFit="1"/>
    </xf>
    <xf numFmtId="0" fontId="6" fillId="19" borderId="0" xfId="0" applyFont="1" applyFill="1" applyAlignment="1">
      <alignment horizontal="center" vertical="center" wrapText="1" shrinkToFi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t" xfId="50"/>
    <cellStyle name="Nötr" xfId="51"/>
    <cellStyle name="Percent" xfId="52"/>
    <cellStyle name="Stil 1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3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475"/>
          <c:w val="0.916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'Demo statistics2'!$A$3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'Demo statistics2'!$B$2:$G$2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'Demo statistics2'!$B$3:$G$3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6259504"/>
        <c:axId val="13682353"/>
      </c:lineChart>
      <c:catAx>
        <c:axId val="4625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units produced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Avg. WIP vs Avg. CT (all groups)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9875"/>
          <c:w val="0.91775"/>
          <c:h val="0.8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'Demo statistics2'!$B$187:$B$195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'Demo statistics2'!$C$187:$C$195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49999114"/>
        <c:axId val="47338843"/>
      </c:scatterChart>
      <c:val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CT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8843"/>
        <c:crosses val="autoZero"/>
        <c:crossBetween val="midCat"/>
        <c:dispUnits/>
      </c:valAx>
      <c:valAx>
        <c:axId val="47338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WIP</a:t>
                </a:r>
              </a:p>
            </c:rich>
          </c:tx>
          <c:layout>
            <c:manualLayout>
              <c:xMode val="factor"/>
              <c:yMode val="factor"/>
              <c:x val="0.0062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9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Avg. WIP vs Avg. CT (all groups - adjusted for group size of 8)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985"/>
          <c:w val="0.916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'Demo statistics2'!$B$206:$B$214</c:f>
              <c:numCache>
                <c:ptCount val="9"/>
                <c:pt idx="0">
                  <c:v>32.27777777777778</c:v>
                </c:pt>
                <c:pt idx="1">
                  <c:v>31.4375</c:v>
                </c:pt>
                <c:pt idx="2">
                  <c:v>50</c:v>
                </c:pt>
                <c:pt idx="3">
                  <c:v>38</c:v>
                </c:pt>
                <c:pt idx="4">
                  <c:v>39.375</c:v>
                </c:pt>
                <c:pt idx="5">
                  <c:v>37.4</c:v>
                </c:pt>
                <c:pt idx="6">
                  <c:v>37</c:v>
                </c:pt>
                <c:pt idx="7">
                  <c:v>42.07692307692308</c:v>
                </c:pt>
                <c:pt idx="8">
                  <c:v>40.69230769230769</c:v>
                </c:pt>
              </c:numCache>
            </c:numRef>
          </c:xVal>
          <c:yVal>
            <c:numRef>
              <c:f>'Demo statistics2'!$C$206:$C$214</c:f>
              <c:numCache>
                <c:ptCount val="9"/>
                <c:pt idx="0">
                  <c:v>4.32</c:v>
                </c:pt>
                <c:pt idx="1">
                  <c:v>2</c:v>
                </c:pt>
                <c:pt idx="2">
                  <c:v>2.2</c:v>
                </c:pt>
                <c:pt idx="3">
                  <c:v>2.6</c:v>
                </c:pt>
                <c:pt idx="4">
                  <c:v>2.4</c:v>
                </c:pt>
                <c:pt idx="5">
                  <c:v>2</c:v>
                </c:pt>
                <c:pt idx="6">
                  <c:v>2</c:v>
                </c:pt>
                <c:pt idx="7">
                  <c:v>2.4</c:v>
                </c:pt>
                <c:pt idx="8">
                  <c:v>2</c:v>
                </c:pt>
              </c:numCache>
            </c:numRef>
          </c:yVal>
          <c:smooth val="0"/>
        </c:ser>
        <c:axId val="23396404"/>
        <c:axId val="9241045"/>
      </c:scatterChart>
      <c:val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CT</a:t>
                </a:r>
              </a:p>
            </c:rich>
          </c:tx>
          <c:layout>
            <c:manualLayout>
              <c:xMode val="factor"/>
              <c:yMode val="factor"/>
              <c:x val="-0.03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1045"/>
        <c:crosses val="autoZero"/>
        <c:crossBetween val="midCat"/>
        <c:dispUnits/>
      </c:valAx>
      <c:valAx>
        <c:axId val="9241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WIP</a:t>
                </a:r>
              </a:p>
            </c:rich>
          </c:tx>
          <c:layout>
            <c:manualLayout>
              <c:xMode val="factor"/>
              <c:yMode val="factor"/>
              <c:x val="0.006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96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Avg. WIP vs Avg. CT (all groups-  adjusted for group size of 8 + first 3 minutes excluded)</a:t>
            </a:r>
          </a:p>
        </c:rich>
      </c:tx>
      <c:layout>
        <c:manualLayout>
          <c:xMode val="factor"/>
          <c:yMode val="factor"/>
          <c:x val="0.004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1"/>
          <c:w val="0.9165"/>
          <c:h val="0.82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'Demo statistics2'!$B$227:$B$235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'Demo statistics2'!$C$227:$C$235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16060542"/>
        <c:axId val="10327151"/>
      </c:scatterChart>
      <c:valAx>
        <c:axId val="1606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CT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7151"/>
        <c:crosses val="autoZero"/>
        <c:crossBetween val="midCat"/>
        <c:dispUnits/>
      </c:valAx>
      <c:valAx>
        <c:axId val="10327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WIP</a:t>
                </a:r>
              </a:p>
            </c:rich>
          </c:tx>
          <c:layout>
            <c:manualLayout>
              <c:xMode val="factor"/>
              <c:yMode val="factor"/>
              <c:x val="0.006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0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45"/>
          <c:w val="0.916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'Demo statistics2'!$A$3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'Demo statistics2'!$B$2:$G$2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'Demo statistics2'!$B$4:$G$4</c:f>
              <c:numCache>
                <c:ptCount val="6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</c:numCache>
            </c:numRef>
          </c:val>
          <c:smooth val="0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8779"/>
        <c:crosses val="autoZero"/>
        <c:auto val="1"/>
        <c:lblOffset val="100"/>
        <c:tickLblSkip val="1"/>
        <c:noMultiLvlLbl val="0"/>
      </c:catAx>
      <c:valAx>
        <c:axId val="34528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units produced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32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6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4"/>
          <c:w val="0.917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'Demo statistics2'!$A$5</c:f>
              <c:strCache>
                <c:ptCount val="1"/>
                <c:pt idx="0">
                  <c:v>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'Demo statistics2'!$B$2:$G$2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'Demo statistics2'!$B$5:$G$5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smooth val="0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7685"/>
        <c:crosses val="autoZero"/>
        <c:auto val="1"/>
        <c:lblOffset val="100"/>
        <c:tickLblSkip val="1"/>
        <c:noMultiLvlLbl val="0"/>
      </c:catAx>
      <c:valAx>
        <c:axId val="45367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units produced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3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2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4"/>
          <c:w val="0.917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'Demo statistics2'!$A$6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'Demo statistics2'!$B$2:$G$2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'Demo statistics2'!$B$6:$G$6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marker val="1"/>
        <c:axId val="5655982"/>
        <c:axId val="50903839"/>
      </c:lineChart>
      <c:catAx>
        <c:axId val="5655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units produced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7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6"/>
          <c:w val="0.917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'Demo statistics2'!$A$7</c:f>
              <c:strCache>
                <c:ptCount val="1"/>
                <c:pt idx="0">
                  <c:v>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'Demo statistics2'!$B$2:$G$2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'Demo statistics2'!$B$7:$G$7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5481368"/>
        <c:axId val="29570265"/>
      </c:lineChart>
      <c:catAx>
        <c:axId val="55481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265"/>
        <c:crosses val="autoZero"/>
        <c:auto val="1"/>
        <c:lblOffset val="100"/>
        <c:tickLblSkip val="1"/>
        <c:noMultiLvlLbl val="0"/>
      </c:catAx>
      <c:valAx>
        <c:axId val="2957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units produced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81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4</a:t>
            </a:r>
          </a:p>
        </c:rich>
      </c:tx>
      <c:layout>
        <c:manualLayout>
          <c:xMode val="factor"/>
          <c:yMode val="factor"/>
          <c:x val="-0.025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575"/>
          <c:w val="0.917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'Demo statistics2'!$A$8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'Demo statistics2'!$B$2:$G$2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'Demo statistics2'!$B$8:$G$8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4805794"/>
        <c:axId val="46381235"/>
      </c:lineChart>
      <c:catAx>
        <c:axId val="648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235"/>
        <c:crosses val="autoZero"/>
        <c:auto val="1"/>
        <c:lblOffset val="100"/>
        <c:tickLblSkip val="1"/>
        <c:noMultiLvlLbl val="0"/>
      </c:catAx>
      <c:valAx>
        <c:axId val="463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units produced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8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55"/>
          <c:w val="0.918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'Demo statistics2'!$A$9</c:f>
              <c:strCache>
                <c:ptCount val="1"/>
                <c:pt idx="0">
                  <c:v>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'Demo statistics2'!$B$2:$G$2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'Demo statistics2'!$B$9:$G$9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4777932"/>
        <c:axId val="65892525"/>
      </c:lineChart>
      <c:catAx>
        <c:axId val="14777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units produced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7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1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95"/>
          <c:w val="0.917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'Demo statistics2'!$A$10</c:f>
              <c:strCache>
                <c:ptCount val="1"/>
                <c:pt idx="0">
                  <c:v>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'Demo statistics2'!$B$2:$G$2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'Demo statistics2'!$B$10:$G$10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6161814"/>
        <c:axId val="35694279"/>
      </c:lineChart>
      <c:catAx>
        <c:axId val="56161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units produced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9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9475"/>
          <c:w val="0.917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'Demo statistics2'!$A$11</c:f>
              <c:strCache>
                <c:ptCount val="1"/>
                <c:pt idx="0">
                  <c:v>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'Demo statistics2'!$B$2:$G$2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'Demo statistics2'!$B$11:$G$11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units produced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0.4935</cdr:x>
      <cdr:y>0.32975</cdr:y>
    </cdr:from>
    <cdr:to>
      <cdr:x>0.8165</cdr:x>
      <cdr:y>0.7935</cdr:y>
    </cdr:to>
    <cdr:sp>
      <cdr:nvSpPr>
        <cdr:cNvPr id="1" name="Line 1045"/>
        <cdr:cNvSpPr>
          <a:spLocks/>
        </cdr:cNvSpPr>
      </cdr:nvSpPr>
      <cdr:spPr>
        <a:xfrm>
          <a:off x="2943225" y="876300"/>
          <a:ext cx="19335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0.54275</cdr:x>
      <cdr:y>0.20575</cdr:y>
    </cdr:from>
    <cdr:to>
      <cdr:x>0.86575</cdr:x>
      <cdr:y>0.669</cdr:y>
    </cdr:to>
    <cdr:sp>
      <cdr:nvSpPr>
        <cdr:cNvPr id="2" name="Line 1046"/>
        <cdr:cNvSpPr>
          <a:spLocks/>
        </cdr:cNvSpPr>
      </cdr:nvSpPr>
      <cdr:spPr>
        <a:xfrm>
          <a:off x="3238500" y="552450"/>
          <a:ext cx="19335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0.5945</cdr:x>
      <cdr:y>0.0835</cdr:y>
    </cdr:from>
    <cdr:to>
      <cdr:x>0.91775</cdr:x>
      <cdr:y>0.54025</cdr:y>
    </cdr:to>
    <cdr:sp>
      <cdr:nvSpPr>
        <cdr:cNvPr id="3" name="Line 1047"/>
        <cdr:cNvSpPr>
          <a:spLocks/>
        </cdr:cNvSpPr>
      </cdr:nvSpPr>
      <cdr:spPr>
        <a:xfrm>
          <a:off x="3543300" y="219075"/>
          <a:ext cx="19335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0.314</cdr:y>
    </cdr:from>
    <cdr:to>
      <cdr:x>0.7885</cdr:x>
      <cdr:y>0.74775</cdr:y>
    </cdr:to>
    <cdr:sp>
      <cdr:nvSpPr>
        <cdr:cNvPr id="1" name="Line 1"/>
        <cdr:cNvSpPr>
          <a:spLocks/>
        </cdr:cNvSpPr>
      </cdr:nvSpPr>
      <cdr:spPr>
        <a:xfrm>
          <a:off x="2857500" y="838200"/>
          <a:ext cx="18573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0.3055</cdr:y>
    </cdr:from>
    <cdr:to>
      <cdr:x>0.7875</cdr:x>
      <cdr:y>0.7375</cdr:y>
    </cdr:to>
    <cdr:sp>
      <cdr:nvSpPr>
        <cdr:cNvPr id="1" name="Line 1025"/>
        <cdr:cNvSpPr>
          <a:spLocks/>
        </cdr:cNvSpPr>
      </cdr:nvSpPr>
      <cdr:spPr>
        <a:xfrm>
          <a:off x="2847975" y="819150"/>
          <a:ext cx="18669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0.1885</cdr:y>
    </cdr:from>
    <cdr:to>
      <cdr:x>0.83525</cdr:x>
      <cdr:y>0.62175</cdr:y>
    </cdr:to>
    <cdr:sp>
      <cdr:nvSpPr>
        <cdr:cNvPr id="2" name="Line 1026"/>
        <cdr:cNvSpPr>
          <a:spLocks/>
        </cdr:cNvSpPr>
      </cdr:nvSpPr>
      <cdr:spPr>
        <a:xfrm>
          <a:off x="3124200" y="504825"/>
          <a:ext cx="18764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0.5725</cdr:x>
      <cdr:y>0.069</cdr:y>
    </cdr:from>
    <cdr:to>
      <cdr:x>0.88525</cdr:x>
      <cdr:y>0.502</cdr:y>
    </cdr:to>
    <cdr:sp>
      <cdr:nvSpPr>
        <cdr:cNvPr id="3" name="Line 1027"/>
        <cdr:cNvSpPr>
          <a:spLocks/>
        </cdr:cNvSpPr>
      </cdr:nvSpPr>
      <cdr:spPr>
        <a:xfrm>
          <a:off x="3429000" y="180975"/>
          <a:ext cx="18764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</xdr:row>
      <xdr:rowOff>142875</xdr:rowOff>
    </xdr:from>
    <xdr:to>
      <xdr:col>6</xdr:col>
      <xdr:colOff>342900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28600" y="2105025"/>
        <a:ext cx="59340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31</xdr:row>
      <xdr:rowOff>95250</xdr:rowOff>
    </xdr:from>
    <xdr:to>
      <xdr:col>6</xdr:col>
      <xdr:colOff>352425</xdr:colOff>
      <xdr:row>48</xdr:row>
      <xdr:rowOff>47625</xdr:rowOff>
    </xdr:to>
    <xdr:graphicFrame>
      <xdr:nvGraphicFramePr>
        <xdr:cNvPr id="2" name="Chart 4"/>
        <xdr:cNvGraphicFramePr/>
      </xdr:nvGraphicFramePr>
      <xdr:xfrm>
        <a:off x="228600" y="5153025"/>
        <a:ext cx="59436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49</xdr:row>
      <xdr:rowOff>104775</xdr:rowOff>
    </xdr:from>
    <xdr:to>
      <xdr:col>6</xdr:col>
      <xdr:colOff>361950</xdr:colOff>
      <xdr:row>66</xdr:row>
      <xdr:rowOff>66675</xdr:rowOff>
    </xdr:to>
    <xdr:graphicFrame>
      <xdr:nvGraphicFramePr>
        <xdr:cNvPr id="3" name="Chart 5"/>
        <xdr:cNvGraphicFramePr/>
      </xdr:nvGraphicFramePr>
      <xdr:xfrm>
        <a:off x="228600" y="8086725"/>
        <a:ext cx="59531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67</xdr:row>
      <xdr:rowOff>85725</xdr:rowOff>
    </xdr:from>
    <xdr:to>
      <xdr:col>6</xdr:col>
      <xdr:colOff>352425</xdr:colOff>
      <xdr:row>84</xdr:row>
      <xdr:rowOff>47625</xdr:rowOff>
    </xdr:to>
    <xdr:graphicFrame>
      <xdr:nvGraphicFramePr>
        <xdr:cNvPr id="4" name="Chart 6"/>
        <xdr:cNvGraphicFramePr/>
      </xdr:nvGraphicFramePr>
      <xdr:xfrm>
        <a:off x="209550" y="10991850"/>
        <a:ext cx="59626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85</xdr:row>
      <xdr:rowOff>104775</xdr:rowOff>
    </xdr:from>
    <xdr:to>
      <xdr:col>6</xdr:col>
      <xdr:colOff>361950</xdr:colOff>
      <xdr:row>102</xdr:row>
      <xdr:rowOff>76200</xdr:rowOff>
    </xdr:to>
    <xdr:graphicFrame>
      <xdr:nvGraphicFramePr>
        <xdr:cNvPr id="5" name="Chart 7"/>
        <xdr:cNvGraphicFramePr/>
      </xdr:nvGraphicFramePr>
      <xdr:xfrm>
        <a:off x="209550" y="13935075"/>
        <a:ext cx="59721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103</xdr:row>
      <xdr:rowOff>76200</xdr:rowOff>
    </xdr:from>
    <xdr:to>
      <xdr:col>6</xdr:col>
      <xdr:colOff>381000</xdr:colOff>
      <xdr:row>120</xdr:row>
      <xdr:rowOff>57150</xdr:rowOff>
    </xdr:to>
    <xdr:graphicFrame>
      <xdr:nvGraphicFramePr>
        <xdr:cNvPr id="6" name="Chart 8"/>
        <xdr:cNvGraphicFramePr/>
      </xdr:nvGraphicFramePr>
      <xdr:xfrm>
        <a:off x="219075" y="16830675"/>
        <a:ext cx="59817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121</xdr:row>
      <xdr:rowOff>133350</xdr:rowOff>
    </xdr:from>
    <xdr:to>
      <xdr:col>6</xdr:col>
      <xdr:colOff>361950</xdr:colOff>
      <xdr:row>138</xdr:row>
      <xdr:rowOff>123825</xdr:rowOff>
    </xdr:to>
    <xdr:graphicFrame>
      <xdr:nvGraphicFramePr>
        <xdr:cNvPr id="7" name="Chart 9"/>
        <xdr:cNvGraphicFramePr/>
      </xdr:nvGraphicFramePr>
      <xdr:xfrm>
        <a:off x="190500" y="19812000"/>
        <a:ext cx="59912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141</xdr:row>
      <xdr:rowOff>19050</xdr:rowOff>
    </xdr:from>
    <xdr:to>
      <xdr:col>6</xdr:col>
      <xdr:colOff>352425</xdr:colOff>
      <xdr:row>158</xdr:row>
      <xdr:rowOff>19050</xdr:rowOff>
    </xdr:to>
    <xdr:graphicFrame>
      <xdr:nvGraphicFramePr>
        <xdr:cNvPr id="8" name="Chart 10"/>
        <xdr:cNvGraphicFramePr/>
      </xdr:nvGraphicFramePr>
      <xdr:xfrm>
        <a:off x="171450" y="22945725"/>
        <a:ext cx="6000750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190500</xdr:colOff>
      <xdr:row>159</xdr:row>
      <xdr:rowOff>104775</xdr:rowOff>
    </xdr:from>
    <xdr:to>
      <xdr:col>6</xdr:col>
      <xdr:colOff>381000</xdr:colOff>
      <xdr:row>176</xdr:row>
      <xdr:rowOff>114300</xdr:rowOff>
    </xdr:to>
    <xdr:graphicFrame>
      <xdr:nvGraphicFramePr>
        <xdr:cNvPr id="9" name="Chart 11"/>
        <xdr:cNvGraphicFramePr/>
      </xdr:nvGraphicFramePr>
      <xdr:xfrm>
        <a:off x="190500" y="25955625"/>
        <a:ext cx="601027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552450</xdr:colOff>
      <xdr:row>180</xdr:row>
      <xdr:rowOff>142875</xdr:rowOff>
    </xdr:from>
    <xdr:to>
      <xdr:col>13</xdr:col>
      <xdr:colOff>333375</xdr:colOff>
      <xdr:row>197</xdr:row>
      <xdr:rowOff>76200</xdr:rowOff>
    </xdr:to>
    <xdr:graphicFrame>
      <xdr:nvGraphicFramePr>
        <xdr:cNvPr id="10" name="Chart 20"/>
        <xdr:cNvGraphicFramePr/>
      </xdr:nvGraphicFramePr>
      <xdr:xfrm>
        <a:off x="4514850" y="29403675"/>
        <a:ext cx="5972175" cy="2686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200</xdr:row>
      <xdr:rowOff>9525</xdr:rowOff>
    </xdr:from>
    <xdr:to>
      <xdr:col>13</xdr:col>
      <xdr:colOff>342900</xdr:colOff>
      <xdr:row>216</xdr:row>
      <xdr:rowOff>114300</xdr:rowOff>
    </xdr:to>
    <xdr:graphicFrame>
      <xdr:nvGraphicFramePr>
        <xdr:cNvPr id="11" name="Chart 38"/>
        <xdr:cNvGraphicFramePr/>
      </xdr:nvGraphicFramePr>
      <xdr:xfrm>
        <a:off x="4514850" y="32508825"/>
        <a:ext cx="598170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542925</xdr:colOff>
      <xdr:row>218</xdr:row>
      <xdr:rowOff>95250</xdr:rowOff>
    </xdr:from>
    <xdr:to>
      <xdr:col>13</xdr:col>
      <xdr:colOff>342900</xdr:colOff>
      <xdr:row>235</xdr:row>
      <xdr:rowOff>47625</xdr:rowOff>
    </xdr:to>
    <xdr:graphicFrame>
      <xdr:nvGraphicFramePr>
        <xdr:cNvPr id="12" name="Chart 39"/>
        <xdr:cNvGraphicFramePr/>
      </xdr:nvGraphicFramePr>
      <xdr:xfrm>
        <a:off x="4505325" y="35509200"/>
        <a:ext cx="5991225" cy="2705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55">
      <selection activeCell="N81" sqref="N81"/>
    </sheetView>
  </sheetViews>
  <sheetFormatPr defaultColWidth="9.140625" defaultRowHeight="12.75"/>
  <cols>
    <col min="1" max="1" width="8.7109375" style="4" customWidth="1"/>
    <col min="2" max="2" width="7.28125" style="4" customWidth="1"/>
    <col min="3" max="3" width="6.57421875" style="4" customWidth="1"/>
    <col min="4" max="4" width="7.28125" style="4" customWidth="1"/>
    <col min="5" max="5" width="6.57421875" style="4" customWidth="1"/>
    <col min="6" max="6" width="7.28125" style="4" customWidth="1"/>
    <col min="7" max="7" width="6.57421875" style="4" customWidth="1"/>
    <col min="8" max="8" width="7.28125" style="4" customWidth="1"/>
    <col min="9" max="9" width="6.57421875" style="4" customWidth="1"/>
    <col min="10" max="10" width="7.28125" style="4" customWidth="1"/>
    <col min="11" max="11" width="6.57421875" style="4" customWidth="1"/>
    <col min="12" max="12" width="8.421875" style="4" customWidth="1"/>
    <col min="13" max="15" width="11.8515625" style="4" customWidth="1"/>
    <col min="16" max="16" width="9.140625" style="4" customWidth="1"/>
    <col min="17" max="19" width="8.140625" style="4" customWidth="1"/>
    <col min="20" max="21" width="13.8515625" style="4" customWidth="1"/>
    <col min="22" max="16384" width="9.140625" style="4" customWidth="1"/>
  </cols>
  <sheetData>
    <row r="1" spans="1:15" ht="11.25" customHeight="1">
      <c r="A1" s="88" t="s">
        <v>29</v>
      </c>
      <c r="B1" s="89" t="s">
        <v>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ht="14.25" customHeight="1" thickBo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1:15" ht="12.75" customHeight="1" thickBot="1">
      <c r="A3" s="103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  <c r="M3" s="94" t="s">
        <v>0</v>
      </c>
      <c r="N3" s="94" t="s">
        <v>3</v>
      </c>
      <c r="O3" s="94" t="s">
        <v>4</v>
      </c>
    </row>
    <row r="4" spans="1:15" ht="12.75" thickBot="1">
      <c r="A4" s="104"/>
      <c r="B4" s="96">
        <v>3</v>
      </c>
      <c r="C4" s="97"/>
      <c r="D4" s="96">
        <v>4</v>
      </c>
      <c r="E4" s="97"/>
      <c r="F4" s="96">
        <v>5</v>
      </c>
      <c r="G4" s="97"/>
      <c r="H4" s="96">
        <v>6</v>
      </c>
      <c r="I4" s="97"/>
      <c r="J4" s="96">
        <v>7</v>
      </c>
      <c r="K4" s="97"/>
      <c r="L4" s="94" t="s">
        <v>1</v>
      </c>
      <c r="M4" s="95"/>
      <c r="N4" s="95"/>
      <c r="O4" s="95"/>
    </row>
    <row r="5" spans="1:15" ht="12.75" customHeight="1">
      <c r="A5" s="104"/>
      <c r="B5" s="98" t="s">
        <v>2</v>
      </c>
      <c r="C5" s="86" t="s">
        <v>8</v>
      </c>
      <c r="D5" s="98" t="s">
        <v>2</v>
      </c>
      <c r="E5" s="86" t="s">
        <v>6</v>
      </c>
      <c r="F5" s="98" t="s">
        <v>2</v>
      </c>
      <c r="G5" s="86" t="s">
        <v>9</v>
      </c>
      <c r="H5" s="98" t="s">
        <v>2</v>
      </c>
      <c r="I5" s="86" t="s">
        <v>10</v>
      </c>
      <c r="J5" s="98" t="s">
        <v>2</v>
      </c>
      <c r="K5" s="86" t="s">
        <v>7</v>
      </c>
      <c r="L5" s="95"/>
      <c r="M5" s="95"/>
      <c r="N5" s="95"/>
      <c r="O5" s="95"/>
    </row>
    <row r="6" spans="1:15" ht="12">
      <c r="A6" s="104"/>
      <c r="B6" s="98"/>
      <c r="C6" s="86"/>
      <c r="D6" s="98"/>
      <c r="E6" s="86"/>
      <c r="F6" s="98"/>
      <c r="G6" s="86"/>
      <c r="H6" s="98"/>
      <c r="I6" s="86"/>
      <c r="J6" s="98"/>
      <c r="K6" s="86"/>
      <c r="L6" s="95"/>
      <c r="M6" s="95"/>
      <c r="N6" s="95"/>
      <c r="O6" s="95"/>
    </row>
    <row r="7" spans="1:21" ht="12.75" thickBot="1">
      <c r="A7" s="104"/>
      <c r="B7" s="99"/>
      <c r="C7" s="87"/>
      <c r="D7" s="99"/>
      <c r="E7" s="87"/>
      <c r="F7" s="99"/>
      <c r="G7" s="87"/>
      <c r="H7" s="99"/>
      <c r="I7" s="87"/>
      <c r="J7" s="99"/>
      <c r="K7" s="87"/>
      <c r="L7" s="100"/>
      <c r="M7" s="100"/>
      <c r="N7" s="100"/>
      <c r="O7" s="100"/>
      <c r="S7" s="16" t="s">
        <v>15</v>
      </c>
      <c r="T7" s="16" t="s">
        <v>16</v>
      </c>
      <c r="U7" s="17" t="s">
        <v>22</v>
      </c>
    </row>
    <row r="8" spans="1:21" ht="24.75" customHeight="1" thickBot="1">
      <c r="A8" s="104"/>
      <c r="B8" s="5">
        <v>3</v>
      </c>
      <c r="C8" s="6">
        <v>4</v>
      </c>
      <c r="D8" s="5">
        <v>6</v>
      </c>
      <c r="E8" s="6">
        <v>3</v>
      </c>
      <c r="F8" s="5">
        <v>7</v>
      </c>
      <c r="G8" s="6">
        <v>3</v>
      </c>
      <c r="H8" s="5">
        <v>9</v>
      </c>
      <c r="I8" s="6">
        <v>4</v>
      </c>
      <c r="J8" s="5">
        <v>11</v>
      </c>
      <c r="K8" s="6">
        <v>4</v>
      </c>
      <c r="L8" s="9">
        <f>AVERAGE(C8,E8,G8,I8,K8)</f>
        <v>3.6</v>
      </c>
      <c r="M8" s="9">
        <v>13</v>
      </c>
      <c r="N8" s="12">
        <v>0.40347222222222223</v>
      </c>
      <c r="O8" s="9"/>
      <c r="Q8" s="4">
        <v>8</v>
      </c>
      <c r="R8" s="4">
        <v>101</v>
      </c>
      <c r="S8" s="4">
        <f>Q8*60+R8</f>
        <v>581</v>
      </c>
      <c r="T8" s="4">
        <v>15</v>
      </c>
      <c r="U8" s="4">
        <f>S8/T8</f>
        <v>38.733333333333334</v>
      </c>
    </row>
    <row r="9" spans="1:15" ht="24.75" customHeight="1" thickBot="1">
      <c r="A9" s="105"/>
      <c r="B9" s="101" t="s">
        <v>34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</row>
    <row r="10" spans="1:15" s="8" customFormat="1" ht="15" customHeight="1" thickBo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2.75" customHeight="1" thickBot="1">
      <c r="A11" s="106">
        <v>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94" t="s">
        <v>0</v>
      </c>
      <c r="N11" s="94" t="s">
        <v>3</v>
      </c>
      <c r="O11" s="94" t="s">
        <v>4</v>
      </c>
    </row>
    <row r="12" spans="1:15" ht="12.75" thickBot="1">
      <c r="A12" s="107"/>
      <c r="B12" s="96">
        <v>3</v>
      </c>
      <c r="C12" s="97"/>
      <c r="D12" s="96">
        <v>4</v>
      </c>
      <c r="E12" s="97"/>
      <c r="F12" s="96">
        <v>5</v>
      </c>
      <c r="G12" s="97"/>
      <c r="H12" s="96">
        <v>6</v>
      </c>
      <c r="I12" s="97"/>
      <c r="J12" s="96">
        <v>7</v>
      </c>
      <c r="K12" s="97"/>
      <c r="L12" s="94" t="s">
        <v>1</v>
      </c>
      <c r="M12" s="95"/>
      <c r="N12" s="95"/>
      <c r="O12" s="95"/>
    </row>
    <row r="13" spans="1:15" ht="12.75" customHeight="1">
      <c r="A13" s="107"/>
      <c r="B13" s="98" t="s">
        <v>2</v>
      </c>
      <c r="C13" s="86" t="s">
        <v>8</v>
      </c>
      <c r="D13" s="98" t="s">
        <v>2</v>
      </c>
      <c r="E13" s="86" t="s">
        <v>6</v>
      </c>
      <c r="F13" s="98" t="s">
        <v>2</v>
      </c>
      <c r="G13" s="86" t="s">
        <v>9</v>
      </c>
      <c r="H13" s="98" t="s">
        <v>2</v>
      </c>
      <c r="I13" s="86" t="s">
        <v>10</v>
      </c>
      <c r="J13" s="98" t="s">
        <v>2</v>
      </c>
      <c r="K13" s="86" t="s">
        <v>7</v>
      </c>
      <c r="L13" s="95"/>
      <c r="M13" s="95"/>
      <c r="N13" s="95"/>
      <c r="O13" s="95"/>
    </row>
    <row r="14" spans="1:16" ht="12">
      <c r="A14" s="107"/>
      <c r="B14" s="98"/>
      <c r="C14" s="86"/>
      <c r="D14" s="98"/>
      <c r="E14" s="86"/>
      <c r="F14" s="98"/>
      <c r="G14" s="86"/>
      <c r="H14" s="98"/>
      <c r="I14" s="86"/>
      <c r="J14" s="98"/>
      <c r="K14" s="86"/>
      <c r="L14" s="95"/>
      <c r="M14" s="95"/>
      <c r="N14" s="95"/>
      <c r="O14" s="95"/>
      <c r="P14" s="4" t="s">
        <v>11</v>
      </c>
    </row>
    <row r="15" spans="1:15" ht="12.75" thickBot="1">
      <c r="A15" s="107"/>
      <c r="B15" s="99"/>
      <c r="C15" s="87"/>
      <c r="D15" s="99"/>
      <c r="E15" s="87"/>
      <c r="F15" s="99"/>
      <c r="G15" s="87"/>
      <c r="H15" s="99"/>
      <c r="I15" s="87"/>
      <c r="J15" s="99"/>
      <c r="K15" s="87"/>
      <c r="L15" s="100"/>
      <c r="M15" s="100"/>
      <c r="N15" s="100"/>
      <c r="O15" s="100"/>
    </row>
    <row r="16" spans="1:21" ht="24.75" customHeight="1" thickBot="1">
      <c r="A16" s="107"/>
      <c r="B16" s="5">
        <v>5</v>
      </c>
      <c r="C16" s="6">
        <v>2</v>
      </c>
      <c r="D16" s="5">
        <v>7</v>
      </c>
      <c r="E16" s="6">
        <v>2</v>
      </c>
      <c r="F16" s="5">
        <v>9</v>
      </c>
      <c r="G16" s="6">
        <v>2</v>
      </c>
      <c r="H16" s="5">
        <v>11</v>
      </c>
      <c r="I16" s="6">
        <v>2</v>
      </c>
      <c r="J16" s="5">
        <v>13</v>
      </c>
      <c r="K16" s="6">
        <v>2</v>
      </c>
      <c r="L16" s="9">
        <f>AVERAGE(C16,E16,G16,I16,K16)</f>
        <v>2</v>
      </c>
      <c r="M16" s="10">
        <v>15</v>
      </c>
      <c r="N16" s="13">
        <v>0.34930555555555554</v>
      </c>
      <c r="O16" s="10"/>
      <c r="Q16" s="4">
        <v>8</v>
      </c>
      <c r="R16" s="4">
        <v>23</v>
      </c>
      <c r="S16" s="4">
        <f>Q16*60+R16</f>
        <v>503</v>
      </c>
      <c r="T16" s="4">
        <v>16</v>
      </c>
      <c r="U16" s="4">
        <f>S16/T16</f>
        <v>31.4375</v>
      </c>
    </row>
    <row r="17" spans="1:15" ht="24.75" customHeight="1" thickBot="1">
      <c r="A17" s="108"/>
      <c r="B17" s="101" t="s">
        <v>28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</row>
    <row r="18" spans="1:15" s="8" customFormat="1" ht="15" customHeight="1" thickBot="1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</row>
    <row r="19" spans="1:15" ht="12.75" customHeight="1" thickBot="1">
      <c r="A19" s="103">
        <v>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94" t="s">
        <v>0</v>
      </c>
      <c r="N19" s="94" t="s">
        <v>3</v>
      </c>
      <c r="O19" s="94" t="s">
        <v>4</v>
      </c>
    </row>
    <row r="20" spans="1:15" ht="12.75" thickBot="1">
      <c r="A20" s="104"/>
      <c r="B20" s="96">
        <v>3</v>
      </c>
      <c r="C20" s="97"/>
      <c r="D20" s="96">
        <v>4</v>
      </c>
      <c r="E20" s="97"/>
      <c r="F20" s="96">
        <v>5</v>
      </c>
      <c r="G20" s="97"/>
      <c r="H20" s="96">
        <v>6</v>
      </c>
      <c r="I20" s="97"/>
      <c r="J20" s="96">
        <v>7</v>
      </c>
      <c r="K20" s="97"/>
      <c r="L20" s="94" t="s">
        <v>1</v>
      </c>
      <c r="M20" s="95"/>
      <c r="N20" s="95"/>
      <c r="O20" s="95"/>
    </row>
    <row r="21" spans="1:15" ht="12.75" customHeight="1">
      <c r="A21" s="104"/>
      <c r="B21" s="98" t="s">
        <v>2</v>
      </c>
      <c r="C21" s="86" t="s">
        <v>8</v>
      </c>
      <c r="D21" s="98" t="s">
        <v>2</v>
      </c>
      <c r="E21" s="86" t="s">
        <v>6</v>
      </c>
      <c r="F21" s="98" t="s">
        <v>2</v>
      </c>
      <c r="G21" s="86" t="s">
        <v>9</v>
      </c>
      <c r="H21" s="98" t="s">
        <v>2</v>
      </c>
      <c r="I21" s="86" t="s">
        <v>10</v>
      </c>
      <c r="J21" s="98" t="s">
        <v>2</v>
      </c>
      <c r="K21" s="86" t="s">
        <v>7</v>
      </c>
      <c r="L21" s="95"/>
      <c r="M21" s="95"/>
      <c r="N21" s="95"/>
      <c r="O21" s="95"/>
    </row>
    <row r="22" spans="1:15" ht="12">
      <c r="A22" s="104"/>
      <c r="B22" s="98"/>
      <c r="C22" s="86"/>
      <c r="D22" s="98"/>
      <c r="E22" s="86"/>
      <c r="F22" s="98"/>
      <c r="G22" s="86"/>
      <c r="H22" s="98"/>
      <c r="I22" s="86"/>
      <c r="J22" s="98"/>
      <c r="K22" s="86"/>
      <c r="L22" s="95"/>
      <c r="M22" s="95"/>
      <c r="N22" s="95"/>
      <c r="O22" s="95"/>
    </row>
    <row r="23" spans="1:15" ht="12.75" thickBot="1">
      <c r="A23" s="104"/>
      <c r="B23" s="99"/>
      <c r="C23" s="87"/>
      <c r="D23" s="99"/>
      <c r="E23" s="87"/>
      <c r="F23" s="99"/>
      <c r="G23" s="87"/>
      <c r="H23" s="99"/>
      <c r="I23" s="87"/>
      <c r="J23" s="99"/>
      <c r="K23" s="87"/>
      <c r="L23" s="100"/>
      <c r="M23" s="100"/>
      <c r="N23" s="100"/>
      <c r="O23" s="100"/>
    </row>
    <row r="24" spans="1:21" s="8" customFormat="1" ht="24.75" customHeight="1" thickBot="1">
      <c r="A24" s="104"/>
      <c r="B24" s="5">
        <v>2</v>
      </c>
      <c r="C24" s="6">
        <v>3</v>
      </c>
      <c r="D24" s="5">
        <v>4</v>
      </c>
      <c r="E24" s="6">
        <v>2</v>
      </c>
      <c r="F24" s="5">
        <v>5</v>
      </c>
      <c r="G24" s="6">
        <v>2</v>
      </c>
      <c r="H24" s="5">
        <v>6</v>
      </c>
      <c r="I24" s="6">
        <v>2</v>
      </c>
      <c r="J24" s="5">
        <v>8</v>
      </c>
      <c r="K24" s="6">
        <v>2</v>
      </c>
      <c r="L24" s="9">
        <f>AVERAGE(C24,E24,G24,I24,K24)</f>
        <v>2.2</v>
      </c>
      <c r="M24" s="9">
        <v>9</v>
      </c>
      <c r="N24" s="12">
        <v>0.3819444444444444</v>
      </c>
      <c r="O24" s="9"/>
      <c r="Q24" s="4">
        <v>8</v>
      </c>
      <c r="R24" s="4">
        <v>70</v>
      </c>
      <c r="S24" s="4">
        <f>Q24*60+R24</f>
        <v>550</v>
      </c>
      <c r="T24" s="4">
        <v>11</v>
      </c>
      <c r="U24" s="4">
        <f>S24/T24</f>
        <v>50</v>
      </c>
    </row>
    <row r="25" spans="1:15" s="8" customFormat="1" ht="24.75" customHeight="1" thickBot="1">
      <c r="A25" s="105"/>
      <c r="B25" s="101" t="s">
        <v>35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/>
    </row>
    <row r="26" spans="1:15" s="8" customFormat="1" ht="15" customHeight="1" thickBo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2.75" customHeight="1" thickBot="1">
      <c r="A27" s="106">
        <v>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7"/>
      <c r="M27" s="94" t="s">
        <v>0</v>
      </c>
      <c r="N27" s="94" t="s">
        <v>3</v>
      </c>
      <c r="O27" s="94" t="s">
        <v>4</v>
      </c>
    </row>
    <row r="28" spans="1:15" ht="12.75" thickBot="1">
      <c r="A28" s="107"/>
      <c r="B28" s="96">
        <v>3</v>
      </c>
      <c r="C28" s="97"/>
      <c r="D28" s="96">
        <v>4</v>
      </c>
      <c r="E28" s="97"/>
      <c r="F28" s="96">
        <v>5</v>
      </c>
      <c r="G28" s="97"/>
      <c r="H28" s="96">
        <v>6</v>
      </c>
      <c r="I28" s="97"/>
      <c r="J28" s="96">
        <v>7</v>
      </c>
      <c r="K28" s="97"/>
      <c r="L28" s="94" t="s">
        <v>1</v>
      </c>
      <c r="M28" s="95"/>
      <c r="N28" s="95"/>
      <c r="O28" s="95"/>
    </row>
    <row r="29" spans="1:15" ht="12.75" customHeight="1">
      <c r="A29" s="107"/>
      <c r="B29" s="98" t="s">
        <v>2</v>
      </c>
      <c r="C29" s="86" t="s">
        <v>8</v>
      </c>
      <c r="D29" s="98" t="s">
        <v>2</v>
      </c>
      <c r="E29" s="86" t="s">
        <v>6</v>
      </c>
      <c r="F29" s="98" t="s">
        <v>2</v>
      </c>
      <c r="G29" s="86" t="s">
        <v>9</v>
      </c>
      <c r="H29" s="98" t="s">
        <v>2</v>
      </c>
      <c r="I29" s="86" t="s">
        <v>10</v>
      </c>
      <c r="J29" s="98" t="s">
        <v>2</v>
      </c>
      <c r="K29" s="86" t="s">
        <v>7</v>
      </c>
      <c r="L29" s="95"/>
      <c r="M29" s="95"/>
      <c r="N29" s="95"/>
      <c r="O29" s="95"/>
    </row>
    <row r="30" spans="1:15" ht="12">
      <c r="A30" s="107"/>
      <c r="B30" s="98"/>
      <c r="C30" s="86"/>
      <c r="D30" s="98"/>
      <c r="E30" s="86"/>
      <c r="F30" s="98"/>
      <c r="G30" s="86"/>
      <c r="H30" s="98"/>
      <c r="I30" s="86"/>
      <c r="J30" s="98"/>
      <c r="K30" s="86"/>
      <c r="L30" s="95"/>
      <c r="M30" s="95"/>
      <c r="N30" s="95"/>
      <c r="O30" s="95"/>
    </row>
    <row r="31" spans="1:15" ht="12.75" thickBot="1">
      <c r="A31" s="107"/>
      <c r="B31" s="99"/>
      <c r="C31" s="87"/>
      <c r="D31" s="99"/>
      <c r="E31" s="87"/>
      <c r="F31" s="99"/>
      <c r="G31" s="87"/>
      <c r="H31" s="99"/>
      <c r="I31" s="87"/>
      <c r="J31" s="99"/>
      <c r="K31" s="87"/>
      <c r="L31" s="100"/>
      <c r="M31" s="100"/>
      <c r="N31" s="100"/>
      <c r="O31" s="100"/>
    </row>
    <row r="32" spans="1:21" ht="24.75" customHeight="1" thickBot="1">
      <c r="A32" s="107"/>
      <c r="B32" s="5">
        <v>3</v>
      </c>
      <c r="C32" s="6">
        <v>3</v>
      </c>
      <c r="D32" s="5">
        <v>5</v>
      </c>
      <c r="E32" s="6">
        <v>3</v>
      </c>
      <c r="F32" s="5">
        <v>6</v>
      </c>
      <c r="G32" s="6">
        <v>3</v>
      </c>
      <c r="H32" s="5">
        <v>8</v>
      </c>
      <c r="I32" s="6">
        <v>2</v>
      </c>
      <c r="J32" s="5">
        <v>10</v>
      </c>
      <c r="K32" s="6">
        <v>2</v>
      </c>
      <c r="L32" s="9">
        <f>AVERAGE(C32,E32,G32,I32,K32)</f>
        <v>2.6</v>
      </c>
      <c r="M32" s="7">
        <v>11</v>
      </c>
      <c r="N32" s="14">
        <v>0.4375</v>
      </c>
      <c r="O32" s="7"/>
      <c r="Q32" s="4">
        <v>7</v>
      </c>
      <c r="R32" s="4">
        <v>150</v>
      </c>
      <c r="S32" s="4">
        <f>Q32*60+R32</f>
        <v>570</v>
      </c>
      <c r="T32" s="4">
        <v>15</v>
      </c>
      <c r="U32" s="4">
        <f>S32/T32</f>
        <v>38</v>
      </c>
    </row>
    <row r="33" spans="1:15" ht="24.75" customHeight="1" thickBot="1">
      <c r="A33" s="108"/>
      <c r="B33" s="101" t="s">
        <v>36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</row>
    <row r="34" spans="1:15" ht="11.25" customHeight="1">
      <c r="A34" s="88" t="s">
        <v>5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</row>
    <row r="35" spans="1:15" ht="9" customHeight="1" thickBot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2.75" customHeight="1" thickBot="1">
      <c r="A36" s="103">
        <v>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94" t="s">
        <v>0</v>
      </c>
      <c r="N36" s="94" t="s">
        <v>3</v>
      </c>
      <c r="O36" s="94" t="s">
        <v>4</v>
      </c>
    </row>
    <row r="37" spans="1:15" ht="12.75" thickBot="1">
      <c r="A37" s="109"/>
      <c r="B37" s="96">
        <v>3</v>
      </c>
      <c r="C37" s="97"/>
      <c r="D37" s="96">
        <v>4</v>
      </c>
      <c r="E37" s="97"/>
      <c r="F37" s="96">
        <v>5</v>
      </c>
      <c r="G37" s="97"/>
      <c r="H37" s="96">
        <v>6</v>
      </c>
      <c r="I37" s="97"/>
      <c r="J37" s="96">
        <v>7</v>
      </c>
      <c r="K37" s="97"/>
      <c r="L37" s="110" t="s">
        <v>1</v>
      </c>
      <c r="M37" s="95"/>
      <c r="N37" s="95"/>
      <c r="O37" s="95"/>
    </row>
    <row r="38" spans="1:15" ht="12.75" customHeight="1">
      <c r="A38" s="109"/>
      <c r="B38" s="98" t="s">
        <v>2</v>
      </c>
      <c r="C38" s="86" t="s">
        <v>8</v>
      </c>
      <c r="D38" s="98" t="s">
        <v>2</v>
      </c>
      <c r="E38" s="86" t="s">
        <v>6</v>
      </c>
      <c r="F38" s="98" t="s">
        <v>2</v>
      </c>
      <c r="G38" s="86" t="s">
        <v>9</v>
      </c>
      <c r="H38" s="98" t="s">
        <v>2</v>
      </c>
      <c r="I38" s="86" t="s">
        <v>10</v>
      </c>
      <c r="J38" s="98" t="s">
        <v>2</v>
      </c>
      <c r="K38" s="86" t="s">
        <v>7</v>
      </c>
      <c r="L38" s="111"/>
      <c r="M38" s="95"/>
      <c r="N38" s="95"/>
      <c r="O38" s="95"/>
    </row>
    <row r="39" spans="1:15" ht="12">
      <c r="A39" s="109"/>
      <c r="B39" s="98"/>
      <c r="C39" s="86"/>
      <c r="D39" s="98"/>
      <c r="E39" s="86"/>
      <c r="F39" s="98"/>
      <c r="G39" s="86"/>
      <c r="H39" s="98"/>
      <c r="I39" s="86"/>
      <c r="J39" s="98"/>
      <c r="K39" s="86"/>
      <c r="L39" s="111"/>
      <c r="M39" s="95"/>
      <c r="N39" s="95"/>
      <c r="O39" s="95"/>
    </row>
    <row r="40" spans="1:15" ht="12.75" thickBot="1">
      <c r="A40" s="109"/>
      <c r="B40" s="99"/>
      <c r="C40" s="87"/>
      <c r="D40" s="99"/>
      <c r="E40" s="87"/>
      <c r="F40" s="99"/>
      <c r="G40" s="87"/>
      <c r="H40" s="99"/>
      <c r="I40" s="87"/>
      <c r="J40" s="99"/>
      <c r="K40" s="87"/>
      <c r="L40" s="112"/>
      <c r="M40" s="100"/>
      <c r="N40" s="100"/>
      <c r="O40" s="100"/>
    </row>
    <row r="41" spans="1:21" ht="24.75" customHeight="1" thickBot="1">
      <c r="A41" s="109"/>
      <c r="B41" s="5">
        <v>4</v>
      </c>
      <c r="C41" s="6">
        <v>3</v>
      </c>
      <c r="D41" s="5">
        <v>6</v>
      </c>
      <c r="E41" s="6">
        <v>2</v>
      </c>
      <c r="F41" s="5">
        <v>8</v>
      </c>
      <c r="G41" s="6">
        <v>2</v>
      </c>
      <c r="H41" s="5">
        <v>9</v>
      </c>
      <c r="I41" s="6">
        <v>2</v>
      </c>
      <c r="J41" s="5">
        <v>11</v>
      </c>
      <c r="K41" s="6">
        <v>3</v>
      </c>
      <c r="L41" s="9">
        <f>AVERAGE(C41,E41,G41,I41,K41)</f>
        <v>2.4</v>
      </c>
      <c r="M41" s="7">
        <v>13</v>
      </c>
      <c r="N41" s="14">
        <v>0.4375</v>
      </c>
      <c r="O41" s="7">
        <v>1</v>
      </c>
      <c r="Q41" s="4">
        <v>8</v>
      </c>
      <c r="R41" s="4">
        <v>150</v>
      </c>
      <c r="S41" s="4">
        <f>Q41*60+R41</f>
        <v>630</v>
      </c>
      <c r="T41" s="4">
        <v>16</v>
      </c>
      <c r="U41" s="4">
        <f>S41/T41</f>
        <v>39.375</v>
      </c>
    </row>
    <row r="42" spans="1:15" ht="24.75" customHeight="1" thickBot="1">
      <c r="A42" s="105"/>
      <c r="B42" s="101" t="s">
        <v>37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5" s="8" customFormat="1" ht="15" customHeight="1" thickBo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2.75" customHeight="1" thickBot="1">
      <c r="A44" s="106">
        <v>4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94" t="s">
        <v>0</v>
      </c>
      <c r="N44" s="94" t="s">
        <v>3</v>
      </c>
      <c r="O44" s="94" t="s">
        <v>4</v>
      </c>
    </row>
    <row r="45" spans="1:15" ht="12.75" thickBot="1">
      <c r="A45" s="107"/>
      <c r="B45" s="96">
        <v>3</v>
      </c>
      <c r="C45" s="97"/>
      <c r="D45" s="96">
        <v>4</v>
      </c>
      <c r="E45" s="97"/>
      <c r="F45" s="96">
        <v>5</v>
      </c>
      <c r="G45" s="97"/>
      <c r="H45" s="96">
        <v>6</v>
      </c>
      <c r="I45" s="97"/>
      <c r="J45" s="96">
        <v>7</v>
      </c>
      <c r="K45" s="97"/>
      <c r="L45" s="94" t="s">
        <v>1</v>
      </c>
      <c r="M45" s="95"/>
      <c r="N45" s="95"/>
      <c r="O45" s="95"/>
    </row>
    <row r="46" spans="1:15" ht="12.75" customHeight="1">
      <c r="A46" s="107"/>
      <c r="B46" s="98" t="s">
        <v>2</v>
      </c>
      <c r="C46" s="86" t="s">
        <v>8</v>
      </c>
      <c r="D46" s="98" t="s">
        <v>2</v>
      </c>
      <c r="E46" s="86" t="s">
        <v>6</v>
      </c>
      <c r="F46" s="98" t="s">
        <v>2</v>
      </c>
      <c r="G46" s="86" t="s">
        <v>9</v>
      </c>
      <c r="H46" s="98" t="s">
        <v>2</v>
      </c>
      <c r="I46" s="86" t="s">
        <v>10</v>
      </c>
      <c r="J46" s="98" t="s">
        <v>2</v>
      </c>
      <c r="K46" s="86" t="s">
        <v>7</v>
      </c>
      <c r="L46" s="95"/>
      <c r="M46" s="95"/>
      <c r="N46" s="95"/>
      <c r="O46" s="95"/>
    </row>
    <row r="47" spans="1:16" ht="12">
      <c r="A47" s="107"/>
      <c r="B47" s="98"/>
      <c r="C47" s="86"/>
      <c r="D47" s="98"/>
      <c r="E47" s="86"/>
      <c r="F47" s="98"/>
      <c r="G47" s="86"/>
      <c r="H47" s="98"/>
      <c r="I47" s="86"/>
      <c r="J47" s="98"/>
      <c r="K47" s="86"/>
      <c r="L47" s="95"/>
      <c r="M47" s="95"/>
      <c r="N47" s="95"/>
      <c r="O47" s="95"/>
      <c r="P47" s="4" t="s">
        <v>11</v>
      </c>
    </row>
    <row r="48" spans="1:15" ht="12.75" thickBot="1">
      <c r="A48" s="107"/>
      <c r="B48" s="99"/>
      <c r="C48" s="87"/>
      <c r="D48" s="99"/>
      <c r="E48" s="87"/>
      <c r="F48" s="99"/>
      <c r="G48" s="87"/>
      <c r="H48" s="99"/>
      <c r="I48" s="87"/>
      <c r="J48" s="99"/>
      <c r="K48" s="87"/>
      <c r="L48" s="100"/>
      <c r="M48" s="100"/>
      <c r="N48" s="100"/>
      <c r="O48" s="100"/>
    </row>
    <row r="49" spans="1:21" ht="24.75" customHeight="1" thickBot="1">
      <c r="A49" s="107"/>
      <c r="B49" s="5">
        <v>4</v>
      </c>
      <c r="C49" s="6">
        <v>2</v>
      </c>
      <c r="D49" s="5">
        <v>5</v>
      </c>
      <c r="E49" s="6">
        <v>2</v>
      </c>
      <c r="F49" s="5">
        <v>7</v>
      </c>
      <c r="G49" s="6">
        <v>2</v>
      </c>
      <c r="H49" s="5">
        <v>9</v>
      </c>
      <c r="I49" s="6">
        <v>2</v>
      </c>
      <c r="J49" s="5">
        <v>11</v>
      </c>
      <c r="K49" s="6">
        <v>2</v>
      </c>
      <c r="L49" s="9">
        <f>AVERAGE(C49,E49,G49,I49,K49)</f>
        <v>2</v>
      </c>
      <c r="M49" s="10">
        <v>13</v>
      </c>
      <c r="N49" s="13">
        <v>0.38958333333333334</v>
      </c>
      <c r="O49" s="9"/>
      <c r="Q49" s="4">
        <v>8</v>
      </c>
      <c r="R49" s="4">
        <v>81</v>
      </c>
      <c r="S49" s="4">
        <f>Q49*60+R49</f>
        <v>561</v>
      </c>
      <c r="T49" s="4">
        <v>15</v>
      </c>
      <c r="U49" s="4">
        <f>S49/T49</f>
        <v>37.4</v>
      </c>
    </row>
    <row r="50" spans="1:15" ht="24.75" customHeight="1" thickBot="1">
      <c r="A50" s="108"/>
      <c r="B50" s="101" t="s">
        <v>27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2"/>
    </row>
    <row r="51" spans="1:15" s="8" customFormat="1" ht="15" customHeight="1" thickBo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2.75" customHeight="1" thickBot="1">
      <c r="A52" s="103">
        <v>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94" t="s">
        <v>0</v>
      </c>
      <c r="N52" s="94" t="s">
        <v>3</v>
      </c>
      <c r="O52" s="94" t="s">
        <v>4</v>
      </c>
    </row>
    <row r="53" spans="1:15" ht="12.75" thickBot="1">
      <c r="A53" s="104"/>
      <c r="B53" s="96">
        <v>3</v>
      </c>
      <c r="C53" s="97"/>
      <c r="D53" s="96">
        <v>4</v>
      </c>
      <c r="E53" s="97"/>
      <c r="F53" s="96">
        <v>5</v>
      </c>
      <c r="G53" s="97"/>
      <c r="H53" s="96">
        <v>6</v>
      </c>
      <c r="I53" s="97"/>
      <c r="J53" s="96">
        <v>7</v>
      </c>
      <c r="K53" s="97"/>
      <c r="L53" s="94" t="s">
        <v>1</v>
      </c>
      <c r="M53" s="95"/>
      <c r="N53" s="95"/>
      <c r="O53" s="95"/>
    </row>
    <row r="54" spans="1:15" ht="12.75" customHeight="1">
      <c r="A54" s="104"/>
      <c r="B54" s="98" t="s">
        <v>2</v>
      </c>
      <c r="C54" s="86" t="s">
        <v>8</v>
      </c>
      <c r="D54" s="98" t="s">
        <v>2</v>
      </c>
      <c r="E54" s="86" t="s">
        <v>6</v>
      </c>
      <c r="F54" s="98" t="s">
        <v>2</v>
      </c>
      <c r="G54" s="86" t="s">
        <v>9</v>
      </c>
      <c r="H54" s="98" t="s">
        <v>2</v>
      </c>
      <c r="I54" s="86" t="s">
        <v>10</v>
      </c>
      <c r="J54" s="98" t="s">
        <v>2</v>
      </c>
      <c r="K54" s="86" t="s">
        <v>7</v>
      </c>
      <c r="L54" s="95"/>
      <c r="M54" s="95"/>
      <c r="N54" s="95"/>
      <c r="O54" s="95"/>
    </row>
    <row r="55" spans="1:15" ht="12">
      <c r="A55" s="104"/>
      <c r="B55" s="98"/>
      <c r="C55" s="86"/>
      <c r="D55" s="98"/>
      <c r="E55" s="86"/>
      <c r="F55" s="98"/>
      <c r="G55" s="86"/>
      <c r="H55" s="98"/>
      <c r="I55" s="86"/>
      <c r="J55" s="98"/>
      <c r="K55" s="86"/>
      <c r="L55" s="95"/>
      <c r="M55" s="95"/>
      <c r="N55" s="95"/>
      <c r="O55" s="95"/>
    </row>
    <row r="56" spans="1:15" ht="12.75" thickBot="1">
      <c r="A56" s="104"/>
      <c r="B56" s="99"/>
      <c r="C56" s="87"/>
      <c r="D56" s="99"/>
      <c r="E56" s="87"/>
      <c r="F56" s="99"/>
      <c r="G56" s="87"/>
      <c r="H56" s="99"/>
      <c r="I56" s="87"/>
      <c r="J56" s="99"/>
      <c r="K56" s="87"/>
      <c r="L56" s="100"/>
      <c r="M56" s="100"/>
      <c r="N56" s="100"/>
      <c r="O56" s="100"/>
    </row>
    <row r="57" spans="1:21" ht="24.75" customHeight="1" thickBot="1">
      <c r="A57" s="104"/>
      <c r="B57" s="5">
        <v>4</v>
      </c>
      <c r="C57" s="6">
        <v>2</v>
      </c>
      <c r="D57" s="5">
        <v>6</v>
      </c>
      <c r="E57" s="6">
        <v>2</v>
      </c>
      <c r="F57" s="5">
        <v>8</v>
      </c>
      <c r="G57" s="6">
        <v>2</v>
      </c>
      <c r="H57" s="5">
        <v>9</v>
      </c>
      <c r="I57" s="6">
        <v>2</v>
      </c>
      <c r="J57" s="5">
        <v>11</v>
      </c>
      <c r="K57" s="6">
        <v>2</v>
      </c>
      <c r="L57" s="9">
        <f>AVERAGE(C57,E57,G57,I57,K57)</f>
        <v>2</v>
      </c>
      <c r="M57" s="10">
        <v>13</v>
      </c>
      <c r="N57" s="13">
        <v>0.3854166666666667</v>
      </c>
      <c r="O57" s="10"/>
      <c r="P57" s="4" t="s">
        <v>11</v>
      </c>
      <c r="Q57" s="4">
        <v>8</v>
      </c>
      <c r="R57" s="4">
        <v>75</v>
      </c>
      <c r="S57" s="4">
        <f>Q57*60+R57</f>
        <v>555</v>
      </c>
      <c r="T57" s="4">
        <v>15</v>
      </c>
      <c r="U57" s="4">
        <f>S57/T57</f>
        <v>37</v>
      </c>
    </row>
    <row r="58" spans="1:15" ht="24.75" customHeight="1" thickBot="1">
      <c r="A58" s="105"/>
      <c r="B58" s="101" t="s">
        <v>27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2"/>
    </row>
    <row r="59" spans="1:15" s="8" customFormat="1" ht="15" customHeight="1" thickBo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2.75" customHeight="1" thickBot="1">
      <c r="A60" s="106">
        <v>1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7"/>
      <c r="M60" s="94" t="s">
        <v>0</v>
      </c>
      <c r="N60" s="94" t="s">
        <v>3</v>
      </c>
      <c r="O60" s="94" t="s">
        <v>4</v>
      </c>
    </row>
    <row r="61" spans="1:15" ht="12.75" thickBot="1">
      <c r="A61" s="107"/>
      <c r="B61" s="96">
        <v>3</v>
      </c>
      <c r="C61" s="97"/>
      <c r="D61" s="96">
        <v>4</v>
      </c>
      <c r="E61" s="97"/>
      <c r="F61" s="96">
        <v>5</v>
      </c>
      <c r="G61" s="97"/>
      <c r="H61" s="96">
        <v>6</v>
      </c>
      <c r="I61" s="97"/>
      <c r="J61" s="96">
        <v>7</v>
      </c>
      <c r="K61" s="97"/>
      <c r="L61" s="94" t="s">
        <v>1</v>
      </c>
      <c r="M61" s="95"/>
      <c r="N61" s="95"/>
      <c r="O61" s="95"/>
    </row>
    <row r="62" spans="1:15" ht="12.75" customHeight="1">
      <c r="A62" s="107"/>
      <c r="B62" s="98" t="s">
        <v>2</v>
      </c>
      <c r="C62" s="86" t="s">
        <v>8</v>
      </c>
      <c r="D62" s="98" t="s">
        <v>2</v>
      </c>
      <c r="E62" s="86" t="s">
        <v>6</v>
      </c>
      <c r="F62" s="98" t="s">
        <v>2</v>
      </c>
      <c r="G62" s="86" t="s">
        <v>9</v>
      </c>
      <c r="H62" s="98" t="s">
        <v>2</v>
      </c>
      <c r="I62" s="86" t="s">
        <v>10</v>
      </c>
      <c r="J62" s="98" t="s">
        <v>2</v>
      </c>
      <c r="K62" s="86" t="s">
        <v>7</v>
      </c>
      <c r="L62" s="95"/>
      <c r="M62" s="95"/>
      <c r="N62" s="95"/>
      <c r="O62" s="95"/>
    </row>
    <row r="63" spans="1:15" ht="12">
      <c r="A63" s="107"/>
      <c r="B63" s="98"/>
      <c r="C63" s="86"/>
      <c r="D63" s="98"/>
      <c r="E63" s="86"/>
      <c r="F63" s="98"/>
      <c r="G63" s="86"/>
      <c r="H63" s="98"/>
      <c r="I63" s="86"/>
      <c r="J63" s="98"/>
      <c r="K63" s="86"/>
      <c r="L63" s="95"/>
      <c r="M63" s="95"/>
      <c r="N63" s="95"/>
      <c r="O63" s="95"/>
    </row>
    <row r="64" spans="1:15" ht="12.75" thickBot="1">
      <c r="A64" s="107"/>
      <c r="B64" s="99"/>
      <c r="C64" s="87"/>
      <c r="D64" s="99"/>
      <c r="E64" s="87"/>
      <c r="F64" s="99"/>
      <c r="G64" s="87"/>
      <c r="H64" s="99"/>
      <c r="I64" s="87"/>
      <c r="J64" s="99"/>
      <c r="K64" s="87"/>
      <c r="L64" s="100"/>
      <c r="M64" s="100"/>
      <c r="N64" s="100"/>
      <c r="O64" s="100"/>
    </row>
    <row r="65" spans="1:21" s="8" customFormat="1" ht="24.75" customHeight="1" thickBot="1">
      <c r="A65" s="107"/>
      <c r="B65" s="5">
        <v>3</v>
      </c>
      <c r="C65" s="6">
        <v>3</v>
      </c>
      <c r="D65" s="5">
        <v>5</v>
      </c>
      <c r="E65" s="6">
        <v>2</v>
      </c>
      <c r="F65" s="5">
        <v>7</v>
      </c>
      <c r="G65" s="6">
        <v>2</v>
      </c>
      <c r="H65" s="5">
        <v>8</v>
      </c>
      <c r="I65" s="6">
        <v>3</v>
      </c>
      <c r="J65" s="5">
        <v>9</v>
      </c>
      <c r="K65" s="6">
        <v>2</v>
      </c>
      <c r="L65" s="9">
        <f>AVERAGE(C65,E65,G65,I65,K65)</f>
        <v>2.4</v>
      </c>
      <c r="M65" s="9">
        <v>11</v>
      </c>
      <c r="N65" s="12">
        <v>0.37986111111111115</v>
      </c>
      <c r="O65" s="9"/>
      <c r="Q65" s="4">
        <v>8</v>
      </c>
      <c r="R65" s="4">
        <v>67</v>
      </c>
      <c r="S65" s="4">
        <f>Q65*60+R65</f>
        <v>547</v>
      </c>
      <c r="T65" s="4">
        <v>13</v>
      </c>
      <c r="U65" s="4">
        <f>S65/T65</f>
        <v>42.07692307692308</v>
      </c>
    </row>
    <row r="66" spans="1:15" s="8" customFormat="1" ht="24.75" customHeight="1" thickBot="1">
      <c r="A66" s="108"/>
      <c r="B66" s="101" t="s">
        <v>38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</row>
    <row r="67" spans="1:15" ht="11.25" customHeight="1">
      <c r="A67" s="88" t="s">
        <v>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90"/>
    </row>
    <row r="68" spans="1:15" ht="9" customHeight="1" thickBo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3"/>
    </row>
    <row r="69" spans="1:15" ht="12.75" customHeight="1" thickBot="1">
      <c r="A69" s="103">
        <v>9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94" t="s">
        <v>0</v>
      </c>
      <c r="N69" s="94" t="s">
        <v>3</v>
      </c>
      <c r="O69" s="94" t="s">
        <v>4</v>
      </c>
    </row>
    <row r="70" spans="1:15" ht="12.75" thickBot="1">
      <c r="A70" s="104"/>
      <c r="B70" s="96">
        <v>3</v>
      </c>
      <c r="C70" s="97"/>
      <c r="D70" s="96">
        <v>4</v>
      </c>
      <c r="E70" s="97"/>
      <c r="F70" s="96">
        <v>5</v>
      </c>
      <c r="G70" s="97"/>
      <c r="H70" s="96">
        <v>6</v>
      </c>
      <c r="I70" s="97"/>
      <c r="J70" s="96">
        <v>7</v>
      </c>
      <c r="K70" s="97"/>
      <c r="L70" s="94" t="s">
        <v>1</v>
      </c>
      <c r="M70" s="95"/>
      <c r="N70" s="95"/>
      <c r="O70" s="95"/>
    </row>
    <row r="71" spans="1:15" ht="12.75" customHeight="1">
      <c r="A71" s="104"/>
      <c r="B71" s="98" t="s">
        <v>2</v>
      </c>
      <c r="C71" s="86" t="s">
        <v>8</v>
      </c>
      <c r="D71" s="98" t="s">
        <v>2</v>
      </c>
      <c r="E71" s="86" t="s">
        <v>6</v>
      </c>
      <c r="F71" s="98" t="s">
        <v>2</v>
      </c>
      <c r="G71" s="86" t="s">
        <v>9</v>
      </c>
      <c r="H71" s="98" t="s">
        <v>2</v>
      </c>
      <c r="I71" s="86" t="s">
        <v>10</v>
      </c>
      <c r="J71" s="98" t="s">
        <v>2</v>
      </c>
      <c r="K71" s="86" t="s">
        <v>7</v>
      </c>
      <c r="L71" s="95"/>
      <c r="M71" s="95"/>
      <c r="N71" s="95"/>
      <c r="O71" s="95"/>
    </row>
    <row r="72" spans="1:15" ht="12">
      <c r="A72" s="104"/>
      <c r="B72" s="98"/>
      <c r="C72" s="86"/>
      <c r="D72" s="98"/>
      <c r="E72" s="86"/>
      <c r="F72" s="98"/>
      <c r="G72" s="86"/>
      <c r="H72" s="98"/>
      <c r="I72" s="86"/>
      <c r="J72" s="98"/>
      <c r="K72" s="86"/>
      <c r="L72" s="95"/>
      <c r="M72" s="95"/>
      <c r="N72" s="95"/>
      <c r="O72" s="95"/>
    </row>
    <row r="73" spans="1:15" ht="12.75" thickBot="1">
      <c r="A73" s="104"/>
      <c r="B73" s="99"/>
      <c r="C73" s="87"/>
      <c r="D73" s="99"/>
      <c r="E73" s="87"/>
      <c r="F73" s="99"/>
      <c r="G73" s="87"/>
      <c r="H73" s="99"/>
      <c r="I73" s="87"/>
      <c r="J73" s="99"/>
      <c r="K73" s="87"/>
      <c r="L73" s="100"/>
      <c r="M73" s="100"/>
      <c r="N73" s="100"/>
      <c r="O73" s="95"/>
    </row>
    <row r="74" spans="1:21" ht="24.75" customHeight="1" thickBot="1">
      <c r="A74" s="104"/>
      <c r="B74" s="5">
        <v>4</v>
      </c>
      <c r="C74" s="6">
        <v>2</v>
      </c>
      <c r="D74" s="5">
        <v>5</v>
      </c>
      <c r="E74" s="6">
        <v>2</v>
      </c>
      <c r="F74" s="5">
        <v>7</v>
      </c>
      <c r="G74" s="6">
        <v>2</v>
      </c>
      <c r="H74" s="5">
        <v>8</v>
      </c>
      <c r="I74" s="6">
        <v>2</v>
      </c>
      <c r="J74" s="5">
        <v>10</v>
      </c>
      <c r="K74" s="6">
        <v>2</v>
      </c>
      <c r="L74" s="9">
        <f>AVERAGE(C74,E74,G74,I74,K74)</f>
        <v>2</v>
      </c>
      <c r="M74" s="7">
        <v>12</v>
      </c>
      <c r="N74" s="14">
        <v>0.3673611111111111</v>
      </c>
      <c r="O74" s="11"/>
      <c r="Q74" s="4">
        <v>8</v>
      </c>
      <c r="R74" s="4">
        <v>49</v>
      </c>
      <c r="S74" s="4">
        <f>Q74*60+R74</f>
        <v>529</v>
      </c>
      <c r="T74" s="4">
        <f>M74+1</f>
        <v>13</v>
      </c>
      <c r="U74" s="4">
        <f>S74/T74</f>
        <v>40.69230769230769</v>
      </c>
    </row>
    <row r="75" spans="1:15" ht="24.75" customHeight="1" thickBot="1">
      <c r="A75" s="105"/>
      <c r="B75" s="101" t="s">
        <v>39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2"/>
    </row>
    <row r="76" spans="1:15" s="8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</sheetData>
  <sheetProtection/>
  <mergeCells count="202">
    <mergeCell ref="A1:A2"/>
    <mergeCell ref="B1:O2"/>
    <mergeCell ref="D37:E37"/>
    <mergeCell ref="B38:B40"/>
    <mergeCell ref="K38:K40"/>
    <mergeCell ref="D38:D40"/>
    <mergeCell ref="E38:E40"/>
    <mergeCell ref="I38:I40"/>
    <mergeCell ref="L37:L40"/>
    <mergeCell ref="M36:M40"/>
    <mergeCell ref="J38:J40"/>
    <mergeCell ref="N36:N40"/>
    <mergeCell ref="H37:I37"/>
    <mergeCell ref="B36:L36"/>
    <mergeCell ref="H38:H40"/>
    <mergeCell ref="C38:C40"/>
    <mergeCell ref="B37:C37"/>
    <mergeCell ref="D5:D7"/>
    <mergeCell ref="O36:O40"/>
    <mergeCell ref="G38:G40"/>
    <mergeCell ref="F28:G28"/>
    <mergeCell ref="H28:I28"/>
    <mergeCell ref="F38:F40"/>
    <mergeCell ref="N27:N31"/>
    <mergeCell ref="K29:K31"/>
    <mergeCell ref="F37:G37"/>
    <mergeCell ref="J37:K37"/>
    <mergeCell ref="O27:O31"/>
    <mergeCell ref="F29:F31"/>
    <mergeCell ref="G29:G31"/>
    <mergeCell ref="G13:G15"/>
    <mergeCell ref="F13:F15"/>
    <mergeCell ref="M27:M31"/>
    <mergeCell ref="H4:I4"/>
    <mergeCell ref="E5:E7"/>
    <mergeCell ref="B13:B15"/>
    <mergeCell ref="C13:C15"/>
    <mergeCell ref="E13:E15"/>
    <mergeCell ref="D13:D15"/>
    <mergeCell ref="B5:B7"/>
    <mergeCell ref="C5:C7"/>
    <mergeCell ref="B9:O9"/>
    <mergeCell ref="B11:L11"/>
    <mergeCell ref="J28:K28"/>
    <mergeCell ref="J29:J31"/>
    <mergeCell ref="A27:A33"/>
    <mergeCell ref="B27:L27"/>
    <mergeCell ref="L28:L31"/>
    <mergeCell ref="B3:L3"/>
    <mergeCell ref="M3:M7"/>
    <mergeCell ref="N3:N7"/>
    <mergeCell ref="O3:O7"/>
    <mergeCell ref="B4:C4"/>
    <mergeCell ref="D4:E4"/>
    <mergeCell ref="F4:G4"/>
    <mergeCell ref="H5:H7"/>
    <mergeCell ref="F5:F7"/>
    <mergeCell ref="G5:G7"/>
    <mergeCell ref="H13:H15"/>
    <mergeCell ref="M11:M15"/>
    <mergeCell ref="I13:I15"/>
    <mergeCell ref="I5:I7"/>
    <mergeCell ref="L4:L7"/>
    <mergeCell ref="J4:K4"/>
    <mergeCell ref="J5:J7"/>
    <mergeCell ref="J12:K12"/>
    <mergeCell ref="J13:J15"/>
    <mergeCell ref="K13:K15"/>
    <mergeCell ref="L20:L23"/>
    <mergeCell ref="B21:B23"/>
    <mergeCell ref="N11:N15"/>
    <mergeCell ref="O11:O15"/>
    <mergeCell ref="B12:C12"/>
    <mergeCell ref="D12:E12"/>
    <mergeCell ref="F12:G12"/>
    <mergeCell ref="H12:I12"/>
    <mergeCell ref="L12:L15"/>
    <mergeCell ref="C21:C23"/>
    <mergeCell ref="B20:C20"/>
    <mergeCell ref="B19:L19"/>
    <mergeCell ref="M19:M23"/>
    <mergeCell ref="E21:E23"/>
    <mergeCell ref="D21:D23"/>
    <mergeCell ref="H21:H23"/>
    <mergeCell ref="F21:F23"/>
    <mergeCell ref="G21:G23"/>
    <mergeCell ref="I21:I23"/>
    <mergeCell ref="D20:E20"/>
    <mergeCell ref="A36:A42"/>
    <mergeCell ref="A3:A9"/>
    <mergeCell ref="A11:A17"/>
    <mergeCell ref="A19:A25"/>
    <mergeCell ref="A34:O35"/>
    <mergeCell ref="B42:O42"/>
    <mergeCell ref="N19:N23"/>
    <mergeCell ref="O19:O23"/>
    <mergeCell ref="H20:I20"/>
    <mergeCell ref="K21:K23"/>
    <mergeCell ref="F20:G20"/>
    <mergeCell ref="J20:K20"/>
    <mergeCell ref="J21:J23"/>
    <mergeCell ref="H45:I45"/>
    <mergeCell ref="B33:O33"/>
    <mergeCell ref="B28:C28"/>
    <mergeCell ref="D28:E28"/>
    <mergeCell ref="H29:H31"/>
    <mergeCell ref="I29:I31"/>
    <mergeCell ref="D29:D31"/>
    <mergeCell ref="K46:K48"/>
    <mergeCell ref="H46:H48"/>
    <mergeCell ref="I46:I48"/>
    <mergeCell ref="J46:J48"/>
    <mergeCell ref="F46:F48"/>
    <mergeCell ref="J45:K45"/>
    <mergeCell ref="B17:O17"/>
    <mergeCell ref="B25:O25"/>
    <mergeCell ref="B29:B31"/>
    <mergeCell ref="C29:C31"/>
    <mergeCell ref="E29:E31"/>
    <mergeCell ref="B45:C45"/>
    <mergeCell ref="D45:E45"/>
    <mergeCell ref="F45:G45"/>
    <mergeCell ref="F54:F56"/>
    <mergeCell ref="H54:H56"/>
    <mergeCell ref="I54:I56"/>
    <mergeCell ref="J53:K53"/>
    <mergeCell ref="J54:J56"/>
    <mergeCell ref="O44:O48"/>
    <mergeCell ref="B44:L44"/>
    <mergeCell ref="M44:M48"/>
    <mergeCell ref="N44:N48"/>
    <mergeCell ref="G46:G48"/>
    <mergeCell ref="L45:L48"/>
    <mergeCell ref="B46:B48"/>
    <mergeCell ref="C46:C48"/>
    <mergeCell ref="E46:E48"/>
    <mergeCell ref="D46:D48"/>
    <mergeCell ref="N52:N56"/>
    <mergeCell ref="O52:O56"/>
    <mergeCell ref="B53:C53"/>
    <mergeCell ref="D53:E53"/>
    <mergeCell ref="F53:G53"/>
    <mergeCell ref="H53:I53"/>
    <mergeCell ref="L53:L56"/>
    <mergeCell ref="B54:B56"/>
    <mergeCell ref="G54:G56"/>
    <mergeCell ref="B52:L52"/>
    <mergeCell ref="H61:I61"/>
    <mergeCell ref="B60:L60"/>
    <mergeCell ref="M60:M64"/>
    <mergeCell ref="B62:B64"/>
    <mergeCell ref="A44:A50"/>
    <mergeCell ref="A52:A58"/>
    <mergeCell ref="C54:C56"/>
    <mergeCell ref="E54:E56"/>
    <mergeCell ref="D54:D56"/>
    <mergeCell ref="B66:O66"/>
    <mergeCell ref="E62:E64"/>
    <mergeCell ref="H62:H64"/>
    <mergeCell ref="I62:I64"/>
    <mergeCell ref="D62:D64"/>
    <mergeCell ref="F62:F64"/>
    <mergeCell ref="G62:G64"/>
    <mergeCell ref="O60:O64"/>
    <mergeCell ref="B61:C61"/>
    <mergeCell ref="C62:C64"/>
    <mergeCell ref="A69:A75"/>
    <mergeCell ref="B69:L69"/>
    <mergeCell ref="M69:M73"/>
    <mergeCell ref="A60:A66"/>
    <mergeCell ref="C71:C73"/>
    <mergeCell ref="E71:E73"/>
    <mergeCell ref="D71:D73"/>
    <mergeCell ref="H71:H73"/>
    <mergeCell ref="G71:G73"/>
    <mergeCell ref="B75:O75"/>
    <mergeCell ref="L70:L73"/>
    <mergeCell ref="B71:B73"/>
    <mergeCell ref="N69:N73"/>
    <mergeCell ref="J70:K70"/>
    <mergeCell ref="J71:J73"/>
    <mergeCell ref="K71:K73"/>
    <mergeCell ref="L61:L64"/>
    <mergeCell ref="M52:M56"/>
    <mergeCell ref="B50:O50"/>
    <mergeCell ref="B58:O58"/>
    <mergeCell ref="D61:E61"/>
    <mergeCell ref="K54:K56"/>
    <mergeCell ref="J61:K61"/>
    <mergeCell ref="J62:J64"/>
    <mergeCell ref="K62:K64"/>
    <mergeCell ref="F61:G61"/>
    <mergeCell ref="K5:K7"/>
    <mergeCell ref="A67:O68"/>
    <mergeCell ref="I71:I73"/>
    <mergeCell ref="O69:O73"/>
    <mergeCell ref="B70:C70"/>
    <mergeCell ref="D70:E70"/>
    <mergeCell ref="F70:G70"/>
    <mergeCell ref="F71:F73"/>
    <mergeCell ref="H70:I70"/>
    <mergeCell ref="N60:N64"/>
  </mergeCells>
  <printOptions/>
  <pageMargins left="0.75" right="0.75" top="0.62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8"/>
  <sheetViews>
    <sheetView zoomScalePageLayoutView="0" workbookViewId="0" topLeftCell="A43">
      <selection activeCell="C222" sqref="C222:C226"/>
    </sheetView>
  </sheetViews>
  <sheetFormatPr defaultColWidth="9.140625" defaultRowHeight="12.75"/>
  <cols>
    <col min="1" max="1" width="40.8515625" style="0" bestFit="1" customWidth="1"/>
    <col min="2" max="13" width="9.28125" style="0" customWidth="1"/>
  </cols>
  <sheetData>
    <row r="1" spans="1:12" s="15" customFormat="1" ht="12.75">
      <c r="A1" s="64" t="s">
        <v>23</v>
      </c>
      <c r="B1" s="114" t="s">
        <v>14</v>
      </c>
      <c r="C1" s="115"/>
      <c r="D1" s="115"/>
      <c r="E1" s="115"/>
      <c r="F1" s="115"/>
      <c r="G1" s="116"/>
      <c r="H1" s="114" t="s">
        <v>12</v>
      </c>
      <c r="I1" s="115"/>
      <c r="J1" s="115"/>
      <c r="K1" s="115"/>
      <c r="L1" s="116"/>
    </row>
    <row r="2" spans="1:12" s="15" customFormat="1" ht="12.75">
      <c r="A2" s="65" t="s">
        <v>13</v>
      </c>
      <c r="B2" s="66">
        <v>3</v>
      </c>
      <c r="C2" s="67">
        <v>4</v>
      </c>
      <c r="D2" s="67">
        <v>5</v>
      </c>
      <c r="E2" s="67">
        <v>6</v>
      </c>
      <c r="F2" s="67">
        <v>7</v>
      </c>
      <c r="G2" s="68">
        <v>8</v>
      </c>
      <c r="H2" s="66">
        <v>3</v>
      </c>
      <c r="I2" s="67">
        <v>4</v>
      </c>
      <c r="J2" s="67">
        <v>5</v>
      </c>
      <c r="K2" s="67">
        <v>6</v>
      </c>
      <c r="L2" s="68">
        <v>7</v>
      </c>
    </row>
    <row r="3" spans="1:12" ht="12.75">
      <c r="A3" s="50">
        <f>'Demo statistics1'!A3</f>
        <v>3</v>
      </c>
      <c r="B3" s="52">
        <f>'Demo statistics1'!B8</f>
        <v>3</v>
      </c>
      <c r="C3" s="53">
        <f>'Demo statistics1'!D8</f>
        <v>6</v>
      </c>
      <c r="D3" s="53">
        <f>'Demo statistics1'!F8</f>
        <v>7</v>
      </c>
      <c r="E3" s="53">
        <f>'Demo statistics1'!H8</f>
        <v>9</v>
      </c>
      <c r="F3" s="53">
        <f>'Demo statistics1'!J8</f>
        <v>11</v>
      </c>
      <c r="G3" s="54">
        <f>'Demo statistics1'!M8</f>
        <v>13</v>
      </c>
      <c r="H3" s="58">
        <f>'Demo statistics1'!C8</f>
        <v>4</v>
      </c>
      <c r="I3" s="59">
        <f>'Demo statistics1'!E8</f>
        <v>3</v>
      </c>
      <c r="J3" s="59">
        <f>'Demo statistics1'!G8</f>
        <v>3</v>
      </c>
      <c r="K3" s="59">
        <f>'Demo statistics1'!I8</f>
        <v>4</v>
      </c>
      <c r="L3" s="60">
        <f>'Demo statistics1'!K8</f>
        <v>4</v>
      </c>
    </row>
    <row r="4" spans="1:12" ht="12.75">
      <c r="A4" s="50">
        <f>'Demo statistics1'!A11</f>
        <v>5</v>
      </c>
      <c r="B4" s="52">
        <f>'Demo statistics1'!B16</f>
        <v>5</v>
      </c>
      <c r="C4" s="53">
        <f>'Demo statistics1'!D16</f>
        <v>7</v>
      </c>
      <c r="D4" s="53">
        <f>'Demo statistics1'!F16</f>
        <v>9</v>
      </c>
      <c r="E4" s="53">
        <f>'Demo statistics1'!H16</f>
        <v>11</v>
      </c>
      <c r="F4" s="53">
        <f>'Demo statistics1'!J16</f>
        <v>13</v>
      </c>
      <c r="G4" s="54">
        <f>'Demo statistics1'!M16</f>
        <v>15</v>
      </c>
      <c r="H4" s="58">
        <f>'Demo statistics1'!C16</f>
        <v>2</v>
      </c>
      <c r="I4" s="59">
        <f>'Demo statistics1'!E16</f>
        <v>2</v>
      </c>
      <c r="J4" s="59">
        <f>'Demo statistics1'!G16</f>
        <v>2</v>
      </c>
      <c r="K4" s="59">
        <f>'Demo statistics1'!I16</f>
        <v>2</v>
      </c>
      <c r="L4" s="60">
        <f>'Demo statistics1'!K16</f>
        <v>2</v>
      </c>
    </row>
    <row r="5" spans="1:12" ht="12.75">
      <c r="A5" s="50">
        <f>'Demo statistics1'!A19</f>
        <v>6</v>
      </c>
      <c r="B5" s="52">
        <f>'Demo statistics1'!B24</f>
        <v>2</v>
      </c>
      <c r="C5" s="53">
        <f>'Demo statistics1'!D24</f>
        <v>4</v>
      </c>
      <c r="D5" s="53">
        <f>'Demo statistics1'!F24</f>
        <v>5</v>
      </c>
      <c r="E5" s="53">
        <f>'Demo statistics1'!H24</f>
        <v>6</v>
      </c>
      <c r="F5" s="53">
        <f>'Demo statistics1'!J24</f>
        <v>8</v>
      </c>
      <c r="G5" s="54">
        <f>'Demo statistics1'!M24</f>
        <v>9</v>
      </c>
      <c r="H5" s="58">
        <f>'Demo statistics1'!C24</f>
        <v>3</v>
      </c>
      <c r="I5" s="59">
        <f>'Demo statistics1'!E24</f>
        <v>2</v>
      </c>
      <c r="J5" s="59">
        <f>'Demo statistics1'!G24</f>
        <v>2</v>
      </c>
      <c r="K5" s="59">
        <f>'Demo statistics1'!I24</f>
        <v>2</v>
      </c>
      <c r="L5" s="60">
        <f>'Demo statistics1'!K24</f>
        <v>2</v>
      </c>
    </row>
    <row r="6" spans="1:12" ht="12.75">
      <c r="A6" s="50">
        <f>'Demo statistics1'!A27</f>
        <v>2</v>
      </c>
      <c r="B6" s="52">
        <f>'Demo statistics1'!B32</f>
        <v>3</v>
      </c>
      <c r="C6" s="53">
        <f>'Demo statistics1'!D32</f>
        <v>5</v>
      </c>
      <c r="D6" s="53">
        <f>'Demo statistics1'!F32</f>
        <v>6</v>
      </c>
      <c r="E6" s="53">
        <f>'Demo statistics1'!H32</f>
        <v>8</v>
      </c>
      <c r="F6" s="53">
        <f>'Demo statistics1'!J32</f>
        <v>10</v>
      </c>
      <c r="G6" s="54">
        <f>'Demo statistics1'!M32</f>
        <v>11</v>
      </c>
      <c r="H6" s="58">
        <f>'Demo statistics1'!C32</f>
        <v>3</v>
      </c>
      <c r="I6" s="59">
        <f>'Demo statistics1'!E32</f>
        <v>3</v>
      </c>
      <c r="J6" s="59">
        <f>'Demo statistics1'!G32</f>
        <v>3</v>
      </c>
      <c r="K6" s="59">
        <f>'Demo statistics1'!I32</f>
        <v>2</v>
      </c>
      <c r="L6" s="60">
        <f>'Demo statistics1'!K32</f>
        <v>2</v>
      </c>
    </row>
    <row r="7" spans="1:12" ht="12.75">
      <c r="A7" s="50">
        <f>'Demo statistics1'!A36</f>
        <v>7</v>
      </c>
      <c r="B7" s="52">
        <f>'Demo statistics1'!B41</f>
        <v>4</v>
      </c>
      <c r="C7" s="53">
        <f>'Demo statistics1'!D41</f>
        <v>6</v>
      </c>
      <c r="D7" s="53">
        <f>'Demo statistics1'!F41</f>
        <v>8</v>
      </c>
      <c r="E7" s="53">
        <f>'Demo statistics1'!H41</f>
        <v>9</v>
      </c>
      <c r="F7" s="53">
        <f>'Demo statistics1'!J41</f>
        <v>11</v>
      </c>
      <c r="G7" s="54">
        <f>'Demo statistics1'!M41</f>
        <v>13</v>
      </c>
      <c r="H7" s="58">
        <f>'Demo statistics1'!C41</f>
        <v>3</v>
      </c>
      <c r="I7" s="59">
        <f>'Demo statistics1'!E41</f>
        <v>2</v>
      </c>
      <c r="J7" s="59">
        <f>'Demo statistics1'!G41</f>
        <v>2</v>
      </c>
      <c r="K7" s="59">
        <f>'Demo statistics1'!I41</f>
        <v>2</v>
      </c>
      <c r="L7" s="60">
        <f>'Demo statistics1'!K41</f>
        <v>3</v>
      </c>
    </row>
    <row r="8" spans="1:12" ht="12.75">
      <c r="A8" s="50">
        <f>'Demo statistics1'!A44</f>
        <v>4</v>
      </c>
      <c r="B8" s="52">
        <f>'Demo statistics1'!B49</f>
        <v>4</v>
      </c>
      <c r="C8" s="53">
        <f>'Demo statistics1'!D49</f>
        <v>5</v>
      </c>
      <c r="D8" s="53">
        <f>'Demo statistics1'!F49</f>
        <v>7</v>
      </c>
      <c r="E8" s="53">
        <f>'Demo statistics1'!H49</f>
        <v>9</v>
      </c>
      <c r="F8" s="53">
        <f>'Demo statistics1'!J49</f>
        <v>11</v>
      </c>
      <c r="G8" s="54">
        <f>'Demo statistics1'!M49</f>
        <v>13</v>
      </c>
      <c r="H8" s="58">
        <f>'Demo statistics1'!C49</f>
        <v>2</v>
      </c>
      <c r="I8" s="59">
        <f>'Demo statistics1'!E49</f>
        <v>2</v>
      </c>
      <c r="J8" s="59">
        <f>'Demo statistics1'!G49</f>
        <v>2</v>
      </c>
      <c r="K8" s="59">
        <f>'Demo statistics1'!I49</f>
        <v>2</v>
      </c>
      <c r="L8" s="60">
        <f>'Demo statistics1'!K49</f>
        <v>2</v>
      </c>
    </row>
    <row r="9" spans="1:12" ht="12.75">
      <c r="A9" s="50">
        <f>'Demo statistics1'!A52</f>
        <v>8</v>
      </c>
      <c r="B9" s="52">
        <f>'Demo statistics1'!B57</f>
        <v>4</v>
      </c>
      <c r="C9" s="53">
        <f>'Demo statistics1'!D57</f>
        <v>6</v>
      </c>
      <c r="D9" s="53">
        <f>'Demo statistics1'!F57</f>
        <v>8</v>
      </c>
      <c r="E9" s="53">
        <f>'Demo statistics1'!H57</f>
        <v>9</v>
      </c>
      <c r="F9" s="53">
        <f>'Demo statistics1'!J57</f>
        <v>11</v>
      </c>
      <c r="G9" s="54">
        <f>'Demo statistics1'!M57</f>
        <v>13</v>
      </c>
      <c r="H9" s="58">
        <f>'Demo statistics1'!C57</f>
        <v>2</v>
      </c>
      <c r="I9" s="59">
        <f>'Demo statistics1'!E57</f>
        <v>2</v>
      </c>
      <c r="J9" s="59">
        <f>'Demo statistics1'!G57</f>
        <v>2</v>
      </c>
      <c r="K9" s="59">
        <f>'Demo statistics1'!I57</f>
        <v>2</v>
      </c>
      <c r="L9" s="60">
        <f>'Demo statistics1'!K57</f>
        <v>2</v>
      </c>
    </row>
    <row r="10" spans="1:12" ht="12.75">
      <c r="A10" s="50">
        <f>'Demo statistics1'!A60</f>
        <v>1</v>
      </c>
      <c r="B10" s="52">
        <f>'Demo statistics1'!B65</f>
        <v>3</v>
      </c>
      <c r="C10" s="53">
        <f>'Demo statistics1'!D65</f>
        <v>5</v>
      </c>
      <c r="D10" s="53">
        <f>'Demo statistics1'!F65</f>
        <v>7</v>
      </c>
      <c r="E10" s="53">
        <f>'Demo statistics1'!H65</f>
        <v>8</v>
      </c>
      <c r="F10" s="53">
        <f>'Demo statistics1'!J65</f>
        <v>9</v>
      </c>
      <c r="G10" s="54">
        <f>'Demo statistics1'!M65</f>
        <v>11</v>
      </c>
      <c r="H10" s="58">
        <f>'Demo statistics1'!C65</f>
        <v>3</v>
      </c>
      <c r="I10" s="59">
        <f>'Demo statistics1'!E65</f>
        <v>2</v>
      </c>
      <c r="J10" s="59">
        <f>'Demo statistics1'!G65</f>
        <v>2</v>
      </c>
      <c r="K10" s="59">
        <f>'Demo statistics1'!I65</f>
        <v>3</v>
      </c>
      <c r="L10" s="60">
        <f>'Demo statistics1'!K65</f>
        <v>2</v>
      </c>
    </row>
    <row r="11" spans="1:12" ht="13.5" thickBot="1">
      <c r="A11" s="51">
        <f>'Demo statistics1'!A69</f>
        <v>9</v>
      </c>
      <c r="B11" s="55">
        <f>'Demo statistics1'!B74</f>
        <v>4</v>
      </c>
      <c r="C11" s="56">
        <f>'Demo statistics1'!D74</f>
        <v>5</v>
      </c>
      <c r="D11" s="56">
        <f>'Demo statistics1'!F74</f>
        <v>7</v>
      </c>
      <c r="E11" s="56">
        <f>'Demo statistics1'!H74</f>
        <v>8</v>
      </c>
      <c r="F11" s="56">
        <f>'Demo statistics1'!J74</f>
        <v>10</v>
      </c>
      <c r="G11" s="57">
        <f>'Demo statistics1'!M74</f>
        <v>12</v>
      </c>
      <c r="H11" s="61">
        <f>'Demo statistics1'!C74</f>
        <v>2</v>
      </c>
      <c r="I11" s="62">
        <f>'Demo statistics1'!E74</f>
        <v>2</v>
      </c>
      <c r="J11" s="62">
        <f>'Demo statistics1'!G74</f>
        <v>2</v>
      </c>
      <c r="K11" s="62">
        <f>'Demo statistics1'!I74</f>
        <v>2</v>
      </c>
      <c r="L11" s="63">
        <f>'Demo statistics1'!K74</f>
        <v>2</v>
      </c>
    </row>
    <row r="12" ht="13.5" thickBot="1"/>
    <row r="13" spans="1:11" ht="12.75" customHeight="1">
      <c r="A13" s="28"/>
      <c r="B13" s="29"/>
      <c r="C13" s="29"/>
      <c r="D13" s="29"/>
      <c r="E13" s="29"/>
      <c r="F13" s="29"/>
      <c r="G13" s="29"/>
      <c r="H13" s="117" t="s">
        <v>21</v>
      </c>
      <c r="I13" s="118"/>
      <c r="J13" s="118"/>
      <c r="K13" s="119"/>
    </row>
    <row r="14" spans="1:11" ht="12.75">
      <c r="A14" s="30"/>
      <c r="B14" s="31"/>
      <c r="C14" s="31"/>
      <c r="D14" s="31"/>
      <c r="E14" s="31"/>
      <c r="F14" s="31"/>
      <c r="G14" s="31"/>
      <c r="H14" s="120"/>
      <c r="I14" s="121"/>
      <c r="J14" s="121"/>
      <c r="K14" s="122"/>
    </row>
    <row r="15" spans="1:11" ht="12.75">
      <c r="A15" s="30"/>
      <c r="B15" s="31"/>
      <c r="C15" s="31"/>
      <c r="D15" s="31"/>
      <c r="E15" s="31"/>
      <c r="F15" s="31"/>
      <c r="G15" s="31"/>
      <c r="H15" s="120"/>
      <c r="I15" s="121"/>
      <c r="J15" s="121"/>
      <c r="K15" s="122"/>
    </row>
    <row r="16" spans="1:11" ht="13.5" thickBot="1">
      <c r="A16" s="30"/>
      <c r="B16" s="31"/>
      <c r="C16" s="31"/>
      <c r="D16" s="31"/>
      <c r="E16" s="31"/>
      <c r="F16" s="31"/>
      <c r="G16" s="31"/>
      <c r="H16" s="123"/>
      <c r="I16" s="124"/>
      <c r="J16" s="124"/>
      <c r="K16" s="125"/>
    </row>
    <row r="17" spans="1:11" ht="12.75">
      <c r="A17" s="30"/>
      <c r="B17" s="31"/>
      <c r="C17" s="31"/>
      <c r="D17" s="31"/>
      <c r="E17" s="31"/>
      <c r="F17" s="31"/>
      <c r="G17" s="31"/>
      <c r="H17" s="46"/>
      <c r="I17" s="24"/>
      <c r="J17" s="24"/>
      <c r="K17" s="23"/>
    </row>
    <row r="18" spans="1:11" ht="12.75">
      <c r="A18" s="30"/>
      <c r="B18" s="31"/>
      <c r="C18" s="31"/>
      <c r="D18" s="31"/>
      <c r="E18" s="31"/>
      <c r="F18" s="31"/>
      <c r="G18" s="31"/>
      <c r="H18" s="46"/>
      <c r="I18" s="24"/>
      <c r="J18" s="24"/>
      <c r="K18" s="23"/>
    </row>
    <row r="19" spans="1:11" ht="12.75">
      <c r="A19" s="30"/>
      <c r="B19" s="31"/>
      <c r="C19" s="31"/>
      <c r="D19" s="31"/>
      <c r="E19" s="31"/>
      <c r="F19" s="31"/>
      <c r="G19" s="31"/>
      <c r="H19" s="46"/>
      <c r="I19" s="24"/>
      <c r="J19" s="24"/>
      <c r="K19" s="23"/>
    </row>
    <row r="20" spans="1:11" ht="12.75">
      <c r="A20" s="30"/>
      <c r="B20" s="31"/>
      <c r="C20" s="31"/>
      <c r="D20" s="31"/>
      <c r="E20" s="31"/>
      <c r="F20" s="31"/>
      <c r="G20" s="31"/>
      <c r="H20" s="46"/>
      <c r="I20" s="24"/>
      <c r="J20" s="24"/>
      <c r="K20" s="23"/>
    </row>
    <row r="21" spans="1:11" ht="12.75">
      <c r="A21" s="30"/>
      <c r="B21" s="31"/>
      <c r="C21" s="31"/>
      <c r="D21" s="31"/>
      <c r="E21" s="31"/>
      <c r="F21" s="31"/>
      <c r="G21" s="31"/>
      <c r="H21" s="47" t="s">
        <v>19</v>
      </c>
      <c r="I21" s="24"/>
      <c r="J21" s="24"/>
      <c r="K21" s="23">
        <v>1.4</v>
      </c>
    </row>
    <row r="22" spans="1:11" ht="12.75">
      <c r="A22" s="30"/>
      <c r="B22" s="31"/>
      <c r="C22" s="31"/>
      <c r="D22" s="31"/>
      <c r="E22" s="31"/>
      <c r="F22" s="31"/>
      <c r="G22" s="31"/>
      <c r="H22" s="47" t="s">
        <v>20</v>
      </c>
      <c r="I22" s="24"/>
      <c r="J22" s="24"/>
      <c r="K22" s="23">
        <f>60/K21</f>
        <v>42.85714285714286</v>
      </c>
    </row>
    <row r="23" spans="1:11" ht="12.75">
      <c r="A23" s="30"/>
      <c r="B23" s="31"/>
      <c r="C23" s="31"/>
      <c r="D23" s="31"/>
      <c r="E23" s="31"/>
      <c r="F23" s="31"/>
      <c r="G23" s="31"/>
      <c r="H23" s="46"/>
      <c r="I23" s="24"/>
      <c r="J23" s="24"/>
      <c r="K23" s="23"/>
    </row>
    <row r="24" spans="1:11" ht="12.75">
      <c r="A24" s="30"/>
      <c r="B24" s="31"/>
      <c r="C24" s="31"/>
      <c r="D24" s="31"/>
      <c r="E24" s="31"/>
      <c r="F24" s="31"/>
      <c r="G24" s="31"/>
      <c r="H24" s="46"/>
      <c r="I24" s="24"/>
      <c r="J24" s="24"/>
      <c r="K24" s="23"/>
    </row>
    <row r="25" spans="1:11" ht="12.75">
      <c r="A25" s="30"/>
      <c r="B25" s="31"/>
      <c r="C25" s="31"/>
      <c r="D25" s="31"/>
      <c r="E25" s="31"/>
      <c r="F25" s="31"/>
      <c r="G25" s="31"/>
      <c r="H25" s="46"/>
      <c r="I25" s="24"/>
      <c r="J25" s="24"/>
      <c r="K25" s="23"/>
    </row>
    <row r="26" spans="1:11" ht="12.75">
      <c r="A26" s="30"/>
      <c r="B26" s="31"/>
      <c r="C26" s="31"/>
      <c r="D26" s="31"/>
      <c r="E26" s="31"/>
      <c r="F26" s="31"/>
      <c r="G26" s="31"/>
      <c r="H26" s="46"/>
      <c r="I26" s="24"/>
      <c r="J26" s="24"/>
      <c r="K26" s="23"/>
    </row>
    <row r="27" spans="1:11" ht="12.75">
      <c r="A27" s="30"/>
      <c r="B27" s="31"/>
      <c r="C27" s="31"/>
      <c r="D27" s="31"/>
      <c r="E27" s="31"/>
      <c r="F27" s="31"/>
      <c r="G27" s="31"/>
      <c r="H27" s="46"/>
      <c r="I27" s="24"/>
      <c r="J27" s="24"/>
      <c r="K27" s="23"/>
    </row>
    <row r="28" spans="1:11" ht="12.75">
      <c r="A28" s="30"/>
      <c r="B28" s="31"/>
      <c r="C28" s="31"/>
      <c r="D28" s="31"/>
      <c r="E28" s="31"/>
      <c r="F28" s="31"/>
      <c r="G28" s="31"/>
      <c r="H28" s="46"/>
      <c r="I28" s="24"/>
      <c r="J28" s="24"/>
      <c r="K28" s="23"/>
    </row>
    <row r="29" spans="1:11" ht="12.75">
      <c r="A29" s="30"/>
      <c r="B29" s="31"/>
      <c r="C29" s="31"/>
      <c r="D29" s="31"/>
      <c r="E29" s="31"/>
      <c r="F29" s="31"/>
      <c r="G29" s="31"/>
      <c r="H29" s="46"/>
      <c r="I29" s="24"/>
      <c r="J29" s="24"/>
      <c r="K29" s="23"/>
    </row>
    <row r="30" spans="1:11" ht="12.75">
      <c r="A30" s="30"/>
      <c r="B30" s="31"/>
      <c r="C30" s="31"/>
      <c r="D30" s="31"/>
      <c r="E30" s="31"/>
      <c r="F30" s="31"/>
      <c r="G30" s="31"/>
      <c r="H30" s="46"/>
      <c r="I30" s="24"/>
      <c r="J30" s="24"/>
      <c r="K30" s="23"/>
    </row>
    <row r="31" spans="1:11" ht="13.5" thickBot="1">
      <c r="A31" s="32"/>
      <c r="B31" s="33"/>
      <c r="C31" s="33"/>
      <c r="D31" s="33"/>
      <c r="E31" s="33"/>
      <c r="F31" s="33"/>
      <c r="G31" s="33"/>
      <c r="H31" s="48"/>
      <c r="I31" s="25"/>
      <c r="J31" s="25"/>
      <c r="K31" s="26"/>
    </row>
    <row r="32" spans="1:11" ht="12.75">
      <c r="A32" s="34"/>
      <c r="B32" s="35"/>
      <c r="C32" s="35"/>
      <c r="D32" s="35"/>
      <c r="E32" s="35"/>
      <c r="F32" s="35"/>
      <c r="G32" s="35"/>
      <c r="H32" s="69"/>
      <c r="I32" s="70"/>
      <c r="J32" s="70"/>
      <c r="K32" s="71"/>
    </row>
    <row r="33" spans="1:11" ht="12.75">
      <c r="A33" s="36"/>
      <c r="B33" s="37"/>
      <c r="C33" s="37"/>
      <c r="D33" s="37"/>
      <c r="E33" s="37"/>
      <c r="F33" s="37"/>
      <c r="G33" s="37"/>
      <c r="H33" s="72"/>
      <c r="I33" s="73"/>
      <c r="J33" s="73"/>
      <c r="K33" s="74"/>
    </row>
    <row r="34" spans="1:11" ht="12.75">
      <c r="A34" s="36"/>
      <c r="B34" s="37"/>
      <c r="C34" s="37"/>
      <c r="D34" s="37"/>
      <c r="E34" s="37"/>
      <c r="F34" s="37"/>
      <c r="G34" s="37"/>
      <c r="H34" s="72"/>
      <c r="I34" s="73"/>
      <c r="J34" s="73"/>
      <c r="K34" s="74"/>
    </row>
    <row r="35" spans="1:11" ht="12.75">
      <c r="A35" s="36"/>
      <c r="B35" s="37"/>
      <c r="C35" s="37"/>
      <c r="D35" s="37"/>
      <c r="E35" s="37"/>
      <c r="F35" s="37"/>
      <c r="G35" s="37"/>
      <c r="H35" s="72"/>
      <c r="I35" s="73"/>
      <c r="J35" s="73"/>
      <c r="K35" s="74"/>
    </row>
    <row r="36" spans="1:11" ht="12.75">
      <c r="A36" s="36"/>
      <c r="B36" s="37"/>
      <c r="C36" s="37"/>
      <c r="D36" s="37"/>
      <c r="E36" s="37"/>
      <c r="F36" s="37"/>
      <c r="G36" s="37"/>
      <c r="H36" s="72"/>
      <c r="I36" s="73"/>
      <c r="J36" s="73"/>
      <c r="K36" s="74"/>
    </row>
    <row r="37" spans="1:11" ht="12.75">
      <c r="A37" s="36"/>
      <c r="B37" s="37"/>
      <c r="C37" s="37"/>
      <c r="D37" s="37"/>
      <c r="E37" s="37"/>
      <c r="F37" s="37"/>
      <c r="G37" s="37"/>
      <c r="H37" s="72"/>
      <c r="I37" s="73"/>
      <c r="J37" s="73"/>
      <c r="K37" s="74"/>
    </row>
    <row r="38" spans="1:11" ht="12.75">
      <c r="A38" s="36"/>
      <c r="B38" s="37"/>
      <c r="C38" s="37"/>
      <c r="D38" s="37"/>
      <c r="E38" s="37"/>
      <c r="F38" s="37"/>
      <c r="G38" s="37"/>
      <c r="H38" s="72"/>
      <c r="I38" s="73"/>
      <c r="J38" s="73"/>
      <c r="K38" s="74"/>
    </row>
    <row r="39" spans="1:11" ht="12.75">
      <c r="A39" s="36"/>
      <c r="B39" s="37"/>
      <c r="C39" s="37"/>
      <c r="D39" s="37"/>
      <c r="E39" s="37"/>
      <c r="F39" s="37"/>
      <c r="G39" s="37"/>
      <c r="H39" s="75" t="s">
        <v>19</v>
      </c>
      <c r="I39" s="73"/>
      <c r="J39" s="73"/>
      <c r="K39" s="74">
        <v>1.23</v>
      </c>
    </row>
    <row r="40" spans="1:11" ht="12.75">
      <c r="A40" s="36"/>
      <c r="B40" s="37"/>
      <c r="C40" s="37"/>
      <c r="D40" s="37"/>
      <c r="E40" s="37"/>
      <c r="F40" s="37"/>
      <c r="G40" s="37"/>
      <c r="H40" s="75" t="s">
        <v>20</v>
      </c>
      <c r="I40" s="73"/>
      <c r="J40" s="73"/>
      <c r="K40" s="74">
        <f>60/K39</f>
        <v>48.78048780487805</v>
      </c>
    </row>
    <row r="41" spans="1:11" ht="12.75">
      <c r="A41" s="36"/>
      <c r="B41" s="37"/>
      <c r="C41" s="37"/>
      <c r="D41" s="37"/>
      <c r="E41" s="37"/>
      <c r="F41" s="37"/>
      <c r="G41" s="37"/>
      <c r="H41" s="72"/>
      <c r="I41" s="73"/>
      <c r="J41" s="73"/>
      <c r="K41" s="74"/>
    </row>
    <row r="42" spans="1:11" ht="12.75">
      <c r="A42" s="36"/>
      <c r="B42" s="37"/>
      <c r="C42" s="37"/>
      <c r="D42" s="37"/>
      <c r="E42" s="37"/>
      <c r="F42" s="37"/>
      <c r="G42" s="37"/>
      <c r="H42" s="72"/>
      <c r="I42" s="73"/>
      <c r="J42" s="73"/>
      <c r="K42" s="74"/>
    </row>
    <row r="43" spans="1:11" ht="12.75">
      <c r="A43" s="36"/>
      <c r="B43" s="37"/>
      <c r="C43" s="37"/>
      <c r="D43" s="37"/>
      <c r="E43" s="37"/>
      <c r="F43" s="37"/>
      <c r="G43" s="37"/>
      <c r="H43" s="72"/>
      <c r="I43" s="73"/>
      <c r="J43" s="73"/>
      <c r="K43" s="74"/>
    </row>
    <row r="44" spans="1:11" ht="12.75">
      <c r="A44" s="36"/>
      <c r="B44" s="37"/>
      <c r="C44" s="37"/>
      <c r="D44" s="37"/>
      <c r="E44" s="37"/>
      <c r="F44" s="37"/>
      <c r="G44" s="37"/>
      <c r="H44" s="72"/>
      <c r="I44" s="73"/>
      <c r="J44" s="73"/>
      <c r="K44" s="74"/>
    </row>
    <row r="45" spans="1:11" ht="12.75">
      <c r="A45" s="36"/>
      <c r="B45" s="37"/>
      <c r="C45" s="37"/>
      <c r="D45" s="37"/>
      <c r="E45" s="37"/>
      <c r="F45" s="37"/>
      <c r="G45" s="37"/>
      <c r="H45" s="72"/>
      <c r="I45" s="73"/>
      <c r="J45" s="73"/>
      <c r="K45" s="74"/>
    </row>
    <row r="46" spans="1:11" ht="12.75">
      <c r="A46" s="36"/>
      <c r="B46" s="37"/>
      <c r="C46" s="37"/>
      <c r="D46" s="37"/>
      <c r="E46" s="37"/>
      <c r="F46" s="37"/>
      <c r="G46" s="37"/>
      <c r="H46" s="72"/>
      <c r="I46" s="73"/>
      <c r="J46" s="73"/>
      <c r="K46" s="74"/>
    </row>
    <row r="47" spans="1:11" ht="12.75">
      <c r="A47" s="36"/>
      <c r="B47" s="37"/>
      <c r="C47" s="37"/>
      <c r="D47" s="37"/>
      <c r="E47" s="37"/>
      <c r="F47" s="37"/>
      <c r="G47" s="37"/>
      <c r="H47" s="72"/>
      <c r="I47" s="73"/>
      <c r="J47" s="73"/>
      <c r="K47" s="74"/>
    </row>
    <row r="48" spans="1:11" ht="12.75">
      <c r="A48" s="36"/>
      <c r="B48" s="37"/>
      <c r="C48" s="37"/>
      <c r="D48" s="37"/>
      <c r="E48" s="37"/>
      <c r="F48" s="37"/>
      <c r="G48" s="37"/>
      <c r="H48" s="72"/>
      <c r="I48" s="73"/>
      <c r="J48" s="73"/>
      <c r="K48" s="74"/>
    </row>
    <row r="49" spans="1:11" ht="13.5" thickBot="1">
      <c r="A49" s="38"/>
      <c r="B49" s="39"/>
      <c r="C49" s="39"/>
      <c r="D49" s="39"/>
      <c r="E49" s="39"/>
      <c r="F49" s="39"/>
      <c r="G49" s="39"/>
      <c r="H49" s="76"/>
      <c r="I49" s="77"/>
      <c r="J49" s="77"/>
      <c r="K49" s="78"/>
    </row>
    <row r="50" spans="1:11" ht="12.75">
      <c r="A50" s="40"/>
      <c r="B50" s="41"/>
      <c r="C50" s="41"/>
      <c r="D50" s="41"/>
      <c r="E50" s="41"/>
      <c r="F50" s="41"/>
      <c r="G50" s="41"/>
      <c r="H50" s="49"/>
      <c r="I50" s="27"/>
      <c r="J50" s="27"/>
      <c r="K50" s="22"/>
    </row>
    <row r="51" spans="1:11" ht="12.75">
      <c r="A51" s="42"/>
      <c r="B51" s="43"/>
      <c r="C51" s="43"/>
      <c r="D51" s="43"/>
      <c r="E51" s="43"/>
      <c r="F51" s="43"/>
      <c r="G51" s="43"/>
      <c r="H51" s="46"/>
      <c r="I51" s="24"/>
      <c r="J51" s="24"/>
      <c r="K51" s="23"/>
    </row>
    <row r="52" spans="1:11" ht="12.75">
      <c r="A52" s="42"/>
      <c r="B52" s="43"/>
      <c r="C52" s="43"/>
      <c r="D52" s="43"/>
      <c r="E52" s="43"/>
      <c r="F52" s="43"/>
      <c r="G52" s="43"/>
      <c r="H52" s="46"/>
      <c r="I52" s="24"/>
      <c r="J52" s="24"/>
      <c r="K52" s="23"/>
    </row>
    <row r="53" spans="1:11" ht="12.75">
      <c r="A53" s="42"/>
      <c r="B53" s="43"/>
      <c r="C53" s="43"/>
      <c r="D53" s="43"/>
      <c r="E53" s="43"/>
      <c r="F53" s="43"/>
      <c r="G53" s="43"/>
      <c r="H53" s="46"/>
      <c r="I53" s="24"/>
      <c r="J53" s="24"/>
      <c r="K53" s="23"/>
    </row>
    <row r="54" spans="1:11" ht="12.75">
      <c r="A54" s="42"/>
      <c r="B54" s="43"/>
      <c r="C54" s="43"/>
      <c r="D54" s="43"/>
      <c r="E54" s="43"/>
      <c r="F54" s="43"/>
      <c r="G54" s="43"/>
      <c r="H54" s="46"/>
      <c r="I54" s="24"/>
      <c r="J54" s="24"/>
      <c r="K54" s="23"/>
    </row>
    <row r="55" spans="1:11" ht="12.75">
      <c r="A55" s="42"/>
      <c r="B55" s="43"/>
      <c r="C55" s="43"/>
      <c r="D55" s="43"/>
      <c r="E55" s="43"/>
      <c r="F55" s="43"/>
      <c r="G55" s="43"/>
      <c r="H55" s="46"/>
      <c r="I55" s="24"/>
      <c r="J55" s="24"/>
      <c r="K55" s="23"/>
    </row>
    <row r="56" spans="1:11" ht="12.75">
      <c r="A56" s="42"/>
      <c r="B56" s="43"/>
      <c r="C56" s="43"/>
      <c r="D56" s="43"/>
      <c r="E56" s="43"/>
      <c r="F56" s="43"/>
      <c r="G56" s="43"/>
      <c r="H56" s="46"/>
      <c r="I56" s="24"/>
      <c r="J56" s="24"/>
      <c r="K56" s="23"/>
    </row>
    <row r="57" spans="1:11" ht="12.75">
      <c r="A57" s="42"/>
      <c r="B57" s="43"/>
      <c r="C57" s="43"/>
      <c r="D57" s="43"/>
      <c r="E57" s="43"/>
      <c r="F57" s="43"/>
      <c r="G57" s="43"/>
      <c r="H57" s="47" t="s">
        <v>19</v>
      </c>
      <c r="I57" s="24"/>
      <c r="J57" s="24"/>
      <c r="K57" s="23">
        <v>1.6</v>
      </c>
    </row>
    <row r="58" spans="1:11" ht="12.75">
      <c r="A58" s="42"/>
      <c r="B58" s="43"/>
      <c r="C58" s="43"/>
      <c r="D58" s="43"/>
      <c r="E58" s="43"/>
      <c r="F58" s="43"/>
      <c r="G58" s="43"/>
      <c r="H58" s="47" t="s">
        <v>20</v>
      </c>
      <c r="I58" s="24"/>
      <c r="J58" s="24"/>
      <c r="K58" s="23">
        <f>60/K57</f>
        <v>37.5</v>
      </c>
    </row>
    <row r="59" spans="1:11" ht="12.75">
      <c r="A59" s="42"/>
      <c r="B59" s="43"/>
      <c r="C59" s="43"/>
      <c r="D59" s="43"/>
      <c r="E59" s="43"/>
      <c r="F59" s="43"/>
      <c r="G59" s="43"/>
      <c r="H59" s="46"/>
      <c r="I59" s="24"/>
      <c r="J59" s="24"/>
      <c r="K59" s="23"/>
    </row>
    <row r="60" spans="1:11" ht="12.75">
      <c r="A60" s="42"/>
      <c r="B60" s="43"/>
      <c r="C60" s="43"/>
      <c r="D60" s="43"/>
      <c r="E60" s="43"/>
      <c r="F60" s="43"/>
      <c r="G60" s="43"/>
      <c r="H60" s="46"/>
      <c r="I60" s="24"/>
      <c r="J60" s="24"/>
      <c r="K60" s="23"/>
    </row>
    <row r="61" spans="1:11" ht="12.75">
      <c r="A61" s="42"/>
      <c r="B61" s="43"/>
      <c r="C61" s="43"/>
      <c r="D61" s="43"/>
      <c r="E61" s="43"/>
      <c r="F61" s="43"/>
      <c r="G61" s="43"/>
      <c r="H61" s="46"/>
      <c r="I61" s="24"/>
      <c r="J61" s="24"/>
      <c r="K61" s="23"/>
    </row>
    <row r="62" spans="1:11" ht="12.75">
      <c r="A62" s="42"/>
      <c r="B62" s="43"/>
      <c r="C62" s="43"/>
      <c r="D62" s="43"/>
      <c r="E62" s="43"/>
      <c r="F62" s="43"/>
      <c r="G62" s="43"/>
      <c r="H62" s="46"/>
      <c r="I62" s="24"/>
      <c r="J62" s="24"/>
      <c r="K62" s="23"/>
    </row>
    <row r="63" spans="1:11" ht="12.75">
      <c r="A63" s="42"/>
      <c r="B63" s="43"/>
      <c r="C63" s="43"/>
      <c r="D63" s="43"/>
      <c r="E63" s="43"/>
      <c r="F63" s="43"/>
      <c r="G63" s="43"/>
      <c r="H63" s="46"/>
      <c r="I63" s="24"/>
      <c r="J63" s="24"/>
      <c r="K63" s="23"/>
    </row>
    <row r="64" spans="1:11" ht="12.75">
      <c r="A64" s="42"/>
      <c r="B64" s="43"/>
      <c r="C64" s="43"/>
      <c r="D64" s="43"/>
      <c r="E64" s="43"/>
      <c r="F64" s="43"/>
      <c r="G64" s="43"/>
      <c r="H64" s="46"/>
      <c r="I64" s="24"/>
      <c r="J64" s="24"/>
      <c r="K64" s="23"/>
    </row>
    <row r="65" spans="1:11" ht="12.75">
      <c r="A65" s="42"/>
      <c r="B65" s="43"/>
      <c r="C65" s="43"/>
      <c r="D65" s="43"/>
      <c r="E65" s="43"/>
      <c r="F65" s="43"/>
      <c r="G65" s="43"/>
      <c r="H65" s="46"/>
      <c r="I65" s="24"/>
      <c r="J65" s="24"/>
      <c r="K65" s="23"/>
    </row>
    <row r="66" spans="1:11" ht="12.75">
      <c r="A66" s="42"/>
      <c r="B66" s="43"/>
      <c r="C66" s="43"/>
      <c r="D66" s="43"/>
      <c r="E66" s="43"/>
      <c r="F66" s="43"/>
      <c r="G66" s="43"/>
      <c r="H66" s="46"/>
      <c r="I66" s="24"/>
      <c r="J66" s="24"/>
      <c r="K66" s="23"/>
    </row>
    <row r="67" spans="1:11" ht="13.5" thickBot="1">
      <c r="A67" s="44"/>
      <c r="B67" s="45"/>
      <c r="C67" s="45"/>
      <c r="D67" s="45"/>
      <c r="E67" s="45"/>
      <c r="F67" s="45"/>
      <c r="G67" s="45"/>
      <c r="H67" s="48"/>
      <c r="I67" s="25"/>
      <c r="J67" s="25"/>
      <c r="K67" s="26"/>
    </row>
    <row r="68" spans="1:11" ht="12.75">
      <c r="A68" s="34"/>
      <c r="B68" s="35"/>
      <c r="C68" s="35"/>
      <c r="D68" s="35"/>
      <c r="E68" s="35"/>
      <c r="F68" s="35"/>
      <c r="G68" s="35"/>
      <c r="H68" s="69"/>
      <c r="I68" s="70"/>
      <c r="J68" s="70"/>
      <c r="K68" s="71"/>
    </row>
    <row r="69" spans="1:11" ht="12.75">
      <c r="A69" s="36"/>
      <c r="B69" s="37"/>
      <c r="C69" s="37"/>
      <c r="D69" s="37"/>
      <c r="E69" s="37"/>
      <c r="F69" s="37"/>
      <c r="G69" s="37"/>
      <c r="H69" s="72"/>
      <c r="I69" s="73"/>
      <c r="J69" s="73"/>
      <c r="K69" s="74"/>
    </row>
    <row r="70" spans="1:11" ht="12.75">
      <c r="A70" s="36"/>
      <c r="B70" s="37"/>
      <c r="C70" s="37"/>
      <c r="D70" s="37"/>
      <c r="E70" s="37"/>
      <c r="F70" s="37"/>
      <c r="G70" s="37"/>
      <c r="H70" s="72"/>
      <c r="I70" s="73"/>
      <c r="J70" s="73"/>
      <c r="K70" s="74"/>
    </row>
    <row r="71" spans="1:11" ht="12.75">
      <c r="A71" s="36"/>
      <c r="B71" s="37"/>
      <c r="C71" s="37"/>
      <c r="D71" s="37"/>
      <c r="E71" s="37"/>
      <c r="F71" s="37"/>
      <c r="G71" s="37"/>
      <c r="H71" s="72"/>
      <c r="I71" s="73"/>
      <c r="J71" s="73"/>
      <c r="K71" s="74"/>
    </row>
    <row r="72" spans="1:11" ht="12.75">
      <c r="A72" s="36"/>
      <c r="B72" s="37"/>
      <c r="C72" s="37"/>
      <c r="D72" s="37"/>
      <c r="E72" s="37"/>
      <c r="F72" s="37"/>
      <c r="G72" s="37"/>
      <c r="H72" s="72"/>
      <c r="I72" s="73"/>
      <c r="J72" s="73"/>
      <c r="K72" s="74"/>
    </row>
    <row r="73" spans="1:11" ht="12.75">
      <c r="A73" s="36"/>
      <c r="B73" s="37"/>
      <c r="C73" s="37"/>
      <c r="D73" s="37"/>
      <c r="E73" s="37"/>
      <c r="F73" s="37"/>
      <c r="G73" s="37"/>
      <c r="H73" s="72"/>
      <c r="I73" s="73"/>
      <c r="J73" s="73"/>
      <c r="K73" s="74"/>
    </row>
    <row r="74" spans="1:11" ht="12.75">
      <c r="A74" s="36"/>
      <c r="B74" s="37"/>
      <c r="C74" s="37"/>
      <c r="D74" s="37"/>
      <c r="E74" s="37"/>
      <c r="F74" s="37"/>
      <c r="G74" s="37"/>
      <c r="H74" s="72"/>
      <c r="I74" s="73"/>
      <c r="J74" s="73"/>
      <c r="K74" s="74"/>
    </row>
    <row r="75" spans="1:11" ht="12.75">
      <c r="A75" s="36"/>
      <c r="B75" s="37"/>
      <c r="C75" s="37"/>
      <c r="D75" s="37"/>
      <c r="E75" s="37"/>
      <c r="F75" s="37"/>
      <c r="G75" s="37"/>
      <c r="H75" s="75" t="s">
        <v>19</v>
      </c>
      <c r="I75" s="73"/>
      <c r="J75" s="73"/>
      <c r="K75" s="74">
        <v>1.51</v>
      </c>
    </row>
    <row r="76" spans="1:11" ht="12.75">
      <c r="A76" s="36"/>
      <c r="B76" s="37"/>
      <c r="C76" s="37"/>
      <c r="D76" s="37"/>
      <c r="E76" s="37"/>
      <c r="F76" s="37"/>
      <c r="G76" s="37"/>
      <c r="H76" s="75" t="s">
        <v>20</v>
      </c>
      <c r="I76" s="73"/>
      <c r="J76" s="73"/>
      <c r="K76" s="74">
        <f>60/K75</f>
        <v>39.735099337748345</v>
      </c>
    </row>
    <row r="77" spans="1:11" ht="12.75">
      <c r="A77" s="36"/>
      <c r="B77" s="37"/>
      <c r="C77" s="37"/>
      <c r="D77" s="37"/>
      <c r="E77" s="37"/>
      <c r="F77" s="37"/>
      <c r="G77" s="37"/>
      <c r="H77" s="72"/>
      <c r="I77" s="73"/>
      <c r="J77" s="73"/>
      <c r="K77" s="74"/>
    </row>
    <row r="78" spans="1:11" ht="12.75">
      <c r="A78" s="36"/>
      <c r="B78" s="37"/>
      <c r="C78" s="37"/>
      <c r="D78" s="37"/>
      <c r="E78" s="37"/>
      <c r="F78" s="37"/>
      <c r="G78" s="37"/>
      <c r="H78" s="72"/>
      <c r="I78" s="73"/>
      <c r="J78" s="73"/>
      <c r="K78" s="74"/>
    </row>
    <row r="79" spans="1:11" ht="12.75">
      <c r="A79" s="36"/>
      <c r="B79" s="37"/>
      <c r="C79" s="37"/>
      <c r="D79" s="37"/>
      <c r="E79" s="37"/>
      <c r="F79" s="37"/>
      <c r="G79" s="37"/>
      <c r="H79" s="72"/>
      <c r="I79" s="73"/>
      <c r="J79" s="73"/>
      <c r="K79" s="74"/>
    </row>
    <row r="80" spans="1:11" ht="12.75">
      <c r="A80" s="36"/>
      <c r="B80" s="37"/>
      <c r="C80" s="37"/>
      <c r="D80" s="37"/>
      <c r="E80" s="37"/>
      <c r="F80" s="37"/>
      <c r="G80" s="37"/>
      <c r="H80" s="72"/>
      <c r="I80" s="73"/>
      <c r="J80" s="73"/>
      <c r="K80" s="74"/>
    </row>
    <row r="81" spans="1:11" ht="12.75">
      <c r="A81" s="36"/>
      <c r="B81" s="37"/>
      <c r="C81" s="37"/>
      <c r="D81" s="37"/>
      <c r="E81" s="37"/>
      <c r="F81" s="37"/>
      <c r="G81" s="37"/>
      <c r="H81" s="72"/>
      <c r="I81" s="73"/>
      <c r="J81" s="73"/>
      <c r="K81" s="74"/>
    </row>
    <row r="82" spans="1:11" ht="12.75">
      <c r="A82" s="36"/>
      <c r="B82" s="37"/>
      <c r="C82" s="37"/>
      <c r="D82" s="37"/>
      <c r="E82" s="37"/>
      <c r="F82" s="37"/>
      <c r="G82" s="37"/>
      <c r="H82" s="72"/>
      <c r="I82" s="73"/>
      <c r="J82" s="73"/>
      <c r="K82" s="74"/>
    </row>
    <row r="83" spans="1:11" ht="12.75">
      <c r="A83" s="36"/>
      <c r="B83" s="37"/>
      <c r="C83" s="37"/>
      <c r="D83" s="37"/>
      <c r="E83" s="37"/>
      <c r="F83" s="37"/>
      <c r="G83" s="37"/>
      <c r="H83" s="72"/>
      <c r="I83" s="73"/>
      <c r="J83" s="73"/>
      <c r="K83" s="74"/>
    </row>
    <row r="84" spans="1:11" ht="12.75">
      <c r="A84" s="36"/>
      <c r="B84" s="37"/>
      <c r="C84" s="37"/>
      <c r="D84" s="37"/>
      <c r="E84" s="37"/>
      <c r="F84" s="37"/>
      <c r="G84" s="37"/>
      <c r="H84" s="72"/>
      <c r="I84" s="73"/>
      <c r="J84" s="73"/>
      <c r="K84" s="74"/>
    </row>
    <row r="85" spans="1:11" ht="13.5" thickBot="1">
      <c r="A85" s="38"/>
      <c r="B85" s="39"/>
      <c r="C85" s="39"/>
      <c r="D85" s="39"/>
      <c r="E85" s="39"/>
      <c r="F85" s="39"/>
      <c r="G85" s="39"/>
      <c r="H85" s="76"/>
      <c r="I85" s="77"/>
      <c r="J85" s="77"/>
      <c r="K85" s="78"/>
    </row>
    <row r="86" spans="1:11" ht="12.75">
      <c r="A86" s="40"/>
      <c r="B86" s="41"/>
      <c r="C86" s="41"/>
      <c r="D86" s="41"/>
      <c r="E86" s="41"/>
      <c r="F86" s="41"/>
      <c r="G86" s="41"/>
      <c r="H86" s="49"/>
      <c r="I86" s="27"/>
      <c r="J86" s="27"/>
      <c r="K86" s="22"/>
    </row>
    <row r="87" spans="1:11" ht="12.75">
      <c r="A87" s="42"/>
      <c r="B87" s="43"/>
      <c r="C87" s="43"/>
      <c r="D87" s="43"/>
      <c r="E87" s="43"/>
      <c r="F87" s="43"/>
      <c r="G87" s="43"/>
      <c r="H87" s="46"/>
      <c r="I87" s="24"/>
      <c r="J87" s="24"/>
      <c r="K87" s="23"/>
    </row>
    <row r="88" spans="1:11" ht="12.75">
      <c r="A88" s="42"/>
      <c r="B88" s="43"/>
      <c r="C88" s="43"/>
      <c r="D88" s="43"/>
      <c r="E88" s="43"/>
      <c r="F88" s="43"/>
      <c r="G88" s="43"/>
      <c r="H88" s="46"/>
      <c r="I88" s="24"/>
      <c r="J88" s="24"/>
      <c r="K88" s="23"/>
    </row>
    <row r="89" spans="1:11" ht="12.75">
      <c r="A89" s="42"/>
      <c r="B89" s="43"/>
      <c r="C89" s="43"/>
      <c r="D89" s="43"/>
      <c r="E89" s="43"/>
      <c r="F89" s="43"/>
      <c r="G89" s="43"/>
      <c r="H89" s="46"/>
      <c r="I89" s="24"/>
      <c r="J89" s="24"/>
      <c r="K89" s="23"/>
    </row>
    <row r="90" spans="1:11" ht="12.75">
      <c r="A90" s="42"/>
      <c r="B90" s="43"/>
      <c r="C90" s="43"/>
      <c r="D90" s="43"/>
      <c r="E90" s="43"/>
      <c r="F90" s="43"/>
      <c r="G90" s="43"/>
      <c r="H90" s="46"/>
      <c r="I90" s="24"/>
      <c r="J90" s="24"/>
      <c r="K90" s="23"/>
    </row>
    <row r="91" spans="1:11" ht="12.75">
      <c r="A91" s="42"/>
      <c r="B91" s="43"/>
      <c r="C91" s="43"/>
      <c r="D91" s="43"/>
      <c r="E91" s="43"/>
      <c r="F91" s="43"/>
      <c r="G91" s="43"/>
      <c r="H91" s="46"/>
      <c r="I91" s="24"/>
      <c r="J91" s="24"/>
      <c r="K91" s="23"/>
    </row>
    <row r="92" spans="1:11" ht="12.75">
      <c r="A92" s="42"/>
      <c r="B92" s="43"/>
      <c r="C92" s="43"/>
      <c r="D92" s="43"/>
      <c r="E92" s="43"/>
      <c r="F92" s="43"/>
      <c r="G92" s="43"/>
      <c r="H92" s="46"/>
      <c r="I92" s="24"/>
      <c r="J92" s="24"/>
      <c r="K92" s="23"/>
    </row>
    <row r="93" spans="1:11" ht="12.75">
      <c r="A93" s="42"/>
      <c r="B93" s="43"/>
      <c r="C93" s="43"/>
      <c r="D93" s="43"/>
      <c r="E93" s="43"/>
      <c r="F93" s="43"/>
      <c r="G93" s="43"/>
      <c r="H93" s="46"/>
      <c r="I93" s="24"/>
      <c r="J93" s="24"/>
      <c r="K93" s="23"/>
    </row>
    <row r="94" spans="1:11" ht="12.75">
      <c r="A94" s="42"/>
      <c r="B94" s="43"/>
      <c r="C94" s="43"/>
      <c r="D94" s="43"/>
      <c r="E94" s="43"/>
      <c r="F94" s="43"/>
      <c r="G94" s="43"/>
      <c r="H94" s="47" t="s">
        <v>19</v>
      </c>
      <c r="I94" s="24"/>
      <c r="J94" s="24"/>
      <c r="K94" s="23">
        <v>1.48</v>
      </c>
    </row>
    <row r="95" spans="1:11" ht="12.75">
      <c r="A95" s="42"/>
      <c r="B95" s="43"/>
      <c r="C95" s="43"/>
      <c r="D95" s="43"/>
      <c r="E95" s="43"/>
      <c r="F95" s="43"/>
      <c r="G95" s="43"/>
      <c r="H95" s="47" t="s">
        <v>20</v>
      </c>
      <c r="I95" s="24"/>
      <c r="J95" s="24"/>
      <c r="K95" s="23">
        <f>60/K94</f>
        <v>40.54054054054054</v>
      </c>
    </row>
    <row r="96" spans="1:11" ht="12.75">
      <c r="A96" s="42"/>
      <c r="B96" s="43"/>
      <c r="C96" s="43"/>
      <c r="D96" s="43"/>
      <c r="E96" s="43"/>
      <c r="F96" s="43"/>
      <c r="G96" s="43"/>
      <c r="H96" s="46"/>
      <c r="I96" s="24"/>
      <c r="J96" s="24"/>
      <c r="K96" s="23"/>
    </row>
    <row r="97" spans="1:11" ht="12.75">
      <c r="A97" s="42"/>
      <c r="B97" s="43"/>
      <c r="C97" s="43"/>
      <c r="D97" s="43"/>
      <c r="E97" s="43"/>
      <c r="F97" s="43"/>
      <c r="G97" s="43"/>
      <c r="H97" s="46"/>
      <c r="I97" s="24"/>
      <c r="J97" s="24"/>
      <c r="K97" s="23"/>
    </row>
    <row r="98" spans="1:11" ht="12.75">
      <c r="A98" s="42"/>
      <c r="B98" s="43"/>
      <c r="C98" s="43"/>
      <c r="D98" s="43"/>
      <c r="E98" s="43"/>
      <c r="F98" s="43"/>
      <c r="G98" s="43"/>
      <c r="H98" s="46"/>
      <c r="I98" s="24"/>
      <c r="J98" s="24"/>
      <c r="K98" s="23"/>
    </row>
    <row r="99" spans="1:11" ht="12.75">
      <c r="A99" s="42"/>
      <c r="B99" s="43"/>
      <c r="C99" s="43"/>
      <c r="D99" s="43"/>
      <c r="E99" s="43"/>
      <c r="F99" s="43"/>
      <c r="G99" s="43"/>
      <c r="H99" s="46"/>
      <c r="I99" s="24"/>
      <c r="J99" s="24"/>
      <c r="K99" s="23"/>
    </row>
    <row r="100" spans="1:11" ht="12.75">
      <c r="A100" s="42"/>
      <c r="B100" s="43"/>
      <c r="C100" s="43"/>
      <c r="D100" s="43"/>
      <c r="E100" s="43"/>
      <c r="F100" s="43"/>
      <c r="G100" s="43"/>
      <c r="H100" s="46"/>
      <c r="I100" s="24"/>
      <c r="J100" s="24"/>
      <c r="K100" s="23"/>
    </row>
    <row r="101" spans="1:11" ht="12.75">
      <c r="A101" s="42"/>
      <c r="B101" s="43"/>
      <c r="C101" s="43"/>
      <c r="D101" s="43"/>
      <c r="E101" s="43"/>
      <c r="F101" s="43"/>
      <c r="G101" s="43"/>
      <c r="H101" s="46"/>
      <c r="I101" s="24"/>
      <c r="J101" s="24"/>
      <c r="K101" s="23"/>
    </row>
    <row r="102" spans="1:11" ht="12.75">
      <c r="A102" s="42"/>
      <c r="B102" s="43"/>
      <c r="C102" s="43"/>
      <c r="D102" s="43"/>
      <c r="E102" s="43"/>
      <c r="F102" s="43"/>
      <c r="G102" s="43"/>
      <c r="H102" s="46"/>
      <c r="I102" s="24"/>
      <c r="J102" s="24"/>
      <c r="K102" s="23"/>
    </row>
    <row r="103" spans="1:11" ht="13.5" thickBot="1">
      <c r="A103" s="44"/>
      <c r="B103" s="45"/>
      <c r="C103" s="45"/>
      <c r="D103" s="45"/>
      <c r="E103" s="45"/>
      <c r="F103" s="45"/>
      <c r="G103" s="45"/>
      <c r="H103" s="48"/>
      <c r="I103" s="25"/>
      <c r="J103" s="25"/>
      <c r="K103" s="26"/>
    </row>
    <row r="104" spans="1:11" ht="12.75">
      <c r="A104" s="34"/>
      <c r="B104" s="35"/>
      <c r="C104" s="35"/>
      <c r="D104" s="35"/>
      <c r="E104" s="35"/>
      <c r="F104" s="35"/>
      <c r="G104" s="35"/>
      <c r="H104" s="69"/>
      <c r="I104" s="70"/>
      <c r="J104" s="70"/>
      <c r="K104" s="71"/>
    </row>
    <row r="105" spans="1:11" ht="12.75">
      <c r="A105" s="36"/>
      <c r="B105" s="37"/>
      <c r="C105" s="37"/>
      <c r="D105" s="37"/>
      <c r="E105" s="37"/>
      <c r="F105" s="37"/>
      <c r="G105" s="37"/>
      <c r="H105" s="72"/>
      <c r="I105" s="73"/>
      <c r="J105" s="73"/>
      <c r="K105" s="74"/>
    </row>
    <row r="106" spans="1:11" ht="12.75">
      <c r="A106" s="36"/>
      <c r="B106" s="37"/>
      <c r="C106" s="37"/>
      <c r="D106" s="37"/>
      <c r="E106" s="37"/>
      <c r="F106" s="37"/>
      <c r="G106" s="37"/>
      <c r="H106" s="72"/>
      <c r="I106" s="73"/>
      <c r="J106" s="73"/>
      <c r="K106" s="74"/>
    </row>
    <row r="107" spans="1:11" ht="12.75">
      <c r="A107" s="36"/>
      <c r="B107" s="37"/>
      <c r="C107" s="37"/>
      <c r="D107" s="37"/>
      <c r="E107" s="37"/>
      <c r="F107" s="37"/>
      <c r="G107" s="37"/>
      <c r="H107" s="72"/>
      <c r="I107" s="73"/>
      <c r="J107" s="73"/>
      <c r="K107" s="74"/>
    </row>
    <row r="108" spans="1:11" ht="12.75">
      <c r="A108" s="36"/>
      <c r="B108" s="37"/>
      <c r="C108" s="37"/>
      <c r="D108" s="37"/>
      <c r="E108" s="37"/>
      <c r="F108" s="37"/>
      <c r="G108" s="37"/>
      <c r="H108" s="72"/>
      <c r="I108" s="73"/>
      <c r="J108" s="73"/>
      <c r="K108" s="74"/>
    </row>
    <row r="109" spans="1:11" ht="12.75">
      <c r="A109" s="36"/>
      <c r="B109" s="37"/>
      <c r="C109" s="37"/>
      <c r="D109" s="37"/>
      <c r="E109" s="37"/>
      <c r="F109" s="37"/>
      <c r="G109" s="37"/>
      <c r="H109" s="72"/>
      <c r="I109" s="73"/>
      <c r="J109" s="73"/>
      <c r="K109" s="74"/>
    </row>
    <row r="110" spans="1:11" ht="12.75">
      <c r="A110" s="36"/>
      <c r="B110" s="37"/>
      <c r="C110" s="37"/>
      <c r="D110" s="37"/>
      <c r="E110" s="37"/>
      <c r="F110" s="37"/>
      <c r="G110" s="37"/>
      <c r="H110" s="72"/>
      <c r="I110" s="73"/>
      <c r="J110" s="73"/>
      <c r="K110" s="74"/>
    </row>
    <row r="111" spans="1:11" ht="12.75">
      <c r="A111" s="36"/>
      <c r="B111" s="37"/>
      <c r="C111" s="37"/>
      <c r="D111" s="37"/>
      <c r="E111" s="37"/>
      <c r="F111" s="37"/>
      <c r="G111" s="37"/>
      <c r="H111" s="75" t="s">
        <v>19</v>
      </c>
      <c r="I111" s="73"/>
      <c r="J111" s="73"/>
      <c r="K111" s="74">
        <v>1.23</v>
      </c>
    </row>
    <row r="112" spans="1:11" ht="12.75">
      <c r="A112" s="36"/>
      <c r="B112" s="37"/>
      <c r="C112" s="37"/>
      <c r="D112" s="37"/>
      <c r="E112" s="37"/>
      <c r="F112" s="37"/>
      <c r="G112" s="37"/>
      <c r="H112" s="75" t="s">
        <v>20</v>
      </c>
      <c r="I112" s="73"/>
      <c r="J112" s="73"/>
      <c r="K112" s="74">
        <f>60/K111</f>
        <v>48.78048780487805</v>
      </c>
    </row>
    <row r="113" spans="1:11" ht="12.75">
      <c r="A113" s="36"/>
      <c r="B113" s="37"/>
      <c r="C113" s="37"/>
      <c r="D113" s="37"/>
      <c r="E113" s="37"/>
      <c r="F113" s="37"/>
      <c r="G113" s="37"/>
      <c r="H113" s="72"/>
      <c r="I113" s="73"/>
      <c r="J113" s="73"/>
      <c r="K113" s="74"/>
    </row>
    <row r="114" spans="1:11" ht="12.75">
      <c r="A114" s="36"/>
      <c r="B114" s="37"/>
      <c r="C114" s="37"/>
      <c r="D114" s="37"/>
      <c r="E114" s="37"/>
      <c r="F114" s="37"/>
      <c r="G114" s="37"/>
      <c r="H114" s="72"/>
      <c r="I114" s="73"/>
      <c r="J114" s="73"/>
      <c r="K114" s="74"/>
    </row>
    <row r="115" spans="1:11" ht="12.75">
      <c r="A115" s="36"/>
      <c r="B115" s="37"/>
      <c r="C115" s="37"/>
      <c r="D115" s="37"/>
      <c r="E115" s="37"/>
      <c r="F115" s="37"/>
      <c r="G115" s="37"/>
      <c r="H115" s="72"/>
      <c r="I115" s="73"/>
      <c r="J115" s="73"/>
      <c r="K115" s="74"/>
    </row>
    <row r="116" spans="1:11" ht="12.75">
      <c r="A116" s="36"/>
      <c r="B116" s="37"/>
      <c r="C116" s="37"/>
      <c r="D116" s="37"/>
      <c r="E116" s="37"/>
      <c r="F116" s="37"/>
      <c r="G116" s="37"/>
      <c r="H116" s="72"/>
      <c r="I116" s="73"/>
      <c r="J116" s="73"/>
      <c r="K116" s="74"/>
    </row>
    <row r="117" spans="1:11" ht="12.75">
      <c r="A117" s="36"/>
      <c r="B117" s="37"/>
      <c r="C117" s="37"/>
      <c r="D117" s="37"/>
      <c r="E117" s="37"/>
      <c r="F117" s="37"/>
      <c r="G117" s="37"/>
      <c r="H117" s="72"/>
      <c r="I117" s="73"/>
      <c r="J117" s="73"/>
      <c r="K117" s="74"/>
    </row>
    <row r="118" spans="1:11" ht="12.75">
      <c r="A118" s="36"/>
      <c r="B118" s="37"/>
      <c r="C118" s="37"/>
      <c r="D118" s="37"/>
      <c r="E118" s="37"/>
      <c r="F118" s="37"/>
      <c r="G118" s="37"/>
      <c r="H118" s="72"/>
      <c r="I118" s="73"/>
      <c r="J118" s="73"/>
      <c r="K118" s="74"/>
    </row>
    <row r="119" spans="1:11" ht="12.75">
      <c r="A119" s="36"/>
      <c r="B119" s="37"/>
      <c r="C119" s="37"/>
      <c r="D119" s="37"/>
      <c r="E119" s="37"/>
      <c r="F119" s="37"/>
      <c r="G119" s="37"/>
      <c r="H119" s="72"/>
      <c r="I119" s="73"/>
      <c r="J119" s="73"/>
      <c r="K119" s="74"/>
    </row>
    <row r="120" spans="1:11" ht="12.75">
      <c r="A120" s="36"/>
      <c r="B120" s="37"/>
      <c r="C120" s="37"/>
      <c r="D120" s="37"/>
      <c r="E120" s="37"/>
      <c r="F120" s="37"/>
      <c r="G120" s="37"/>
      <c r="H120" s="72"/>
      <c r="I120" s="73"/>
      <c r="J120" s="73"/>
      <c r="K120" s="74"/>
    </row>
    <row r="121" spans="1:11" ht="13.5" thickBot="1">
      <c r="A121" s="38"/>
      <c r="B121" s="39"/>
      <c r="C121" s="39"/>
      <c r="D121" s="39"/>
      <c r="E121" s="39"/>
      <c r="F121" s="39"/>
      <c r="G121" s="39"/>
      <c r="H121" s="76"/>
      <c r="I121" s="77"/>
      <c r="J121" s="77"/>
      <c r="K121" s="78"/>
    </row>
    <row r="122" spans="1:11" ht="12.75">
      <c r="A122" s="40"/>
      <c r="B122" s="41"/>
      <c r="C122" s="41"/>
      <c r="D122" s="41"/>
      <c r="E122" s="41"/>
      <c r="F122" s="41"/>
      <c r="G122" s="41"/>
      <c r="H122" s="49"/>
      <c r="I122" s="27"/>
      <c r="J122" s="27"/>
      <c r="K122" s="22"/>
    </row>
    <row r="123" spans="1:11" ht="12.75">
      <c r="A123" s="42"/>
      <c r="B123" s="43"/>
      <c r="C123" s="43"/>
      <c r="D123" s="43"/>
      <c r="E123" s="43"/>
      <c r="F123" s="43"/>
      <c r="G123" s="43"/>
      <c r="H123" s="46"/>
      <c r="I123" s="24"/>
      <c r="J123" s="24"/>
      <c r="K123" s="23"/>
    </row>
    <row r="124" spans="1:11" ht="12.75">
      <c r="A124" s="42"/>
      <c r="B124" s="43"/>
      <c r="C124" s="43"/>
      <c r="D124" s="43"/>
      <c r="E124" s="43"/>
      <c r="F124" s="43"/>
      <c r="G124" s="43"/>
      <c r="H124" s="46"/>
      <c r="I124" s="24"/>
      <c r="J124" s="24"/>
      <c r="K124" s="23"/>
    </row>
    <row r="125" spans="1:11" ht="12.75">
      <c r="A125" s="42"/>
      <c r="B125" s="43"/>
      <c r="C125" s="43"/>
      <c r="D125" s="43"/>
      <c r="E125" s="43"/>
      <c r="F125" s="43"/>
      <c r="G125" s="43"/>
      <c r="H125" s="46"/>
      <c r="I125" s="24"/>
      <c r="J125" s="24"/>
      <c r="K125" s="23"/>
    </row>
    <row r="126" spans="1:11" ht="12.75">
      <c r="A126" s="42"/>
      <c r="B126" s="43"/>
      <c r="C126" s="43"/>
      <c r="D126" s="43"/>
      <c r="E126" s="43"/>
      <c r="F126" s="43"/>
      <c r="G126" s="43"/>
      <c r="H126" s="46"/>
      <c r="I126" s="24"/>
      <c r="J126" s="24"/>
      <c r="K126" s="23"/>
    </row>
    <row r="127" spans="1:11" ht="12.75">
      <c r="A127" s="42"/>
      <c r="B127" s="43"/>
      <c r="C127" s="43"/>
      <c r="D127" s="43"/>
      <c r="E127" s="43"/>
      <c r="F127" s="43"/>
      <c r="G127" s="43"/>
      <c r="H127" s="46"/>
      <c r="I127" s="24"/>
      <c r="J127" s="24"/>
      <c r="K127" s="23"/>
    </row>
    <row r="128" spans="1:11" ht="12.75">
      <c r="A128" s="42"/>
      <c r="B128" s="43"/>
      <c r="C128" s="43"/>
      <c r="D128" s="43"/>
      <c r="E128" s="43"/>
      <c r="F128" s="43"/>
      <c r="G128" s="43"/>
      <c r="H128" s="46"/>
      <c r="I128" s="24"/>
      <c r="J128" s="24"/>
      <c r="K128" s="23"/>
    </row>
    <row r="129" spans="1:11" ht="12.75">
      <c r="A129" s="42"/>
      <c r="B129" s="43"/>
      <c r="C129" s="43"/>
      <c r="D129" s="43"/>
      <c r="E129" s="43"/>
      <c r="F129" s="43"/>
      <c r="G129" s="43"/>
      <c r="H129" s="47" t="s">
        <v>19</v>
      </c>
      <c r="I129" s="24"/>
      <c r="J129" s="24"/>
      <c r="K129" s="23">
        <v>1.69</v>
      </c>
    </row>
    <row r="130" spans="1:11" ht="12.75">
      <c r="A130" s="42"/>
      <c r="B130" s="43"/>
      <c r="C130" s="43"/>
      <c r="D130" s="43"/>
      <c r="E130" s="43"/>
      <c r="F130" s="43"/>
      <c r="G130" s="43"/>
      <c r="H130" s="47" t="s">
        <v>20</v>
      </c>
      <c r="I130" s="24"/>
      <c r="J130" s="24"/>
      <c r="K130" s="23">
        <f>60/K129</f>
        <v>35.50295857988166</v>
      </c>
    </row>
    <row r="131" spans="1:11" ht="12.75">
      <c r="A131" s="42"/>
      <c r="B131" s="43"/>
      <c r="C131" s="43"/>
      <c r="D131" s="43"/>
      <c r="E131" s="43"/>
      <c r="F131" s="43"/>
      <c r="G131" s="43"/>
      <c r="H131" s="46"/>
      <c r="I131" s="24"/>
      <c r="J131" s="24"/>
      <c r="K131" s="23"/>
    </row>
    <row r="132" spans="1:11" ht="12.75">
      <c r="A132" s="42"/>
      <c r="B132" s="43"/>
      <c r="C132" s="43"/>
      <c r="D132" s="43"/>
      <c r="E132" s="43"/>
      <c r="F132" s="43"/>
      <c r="G132" s="43"/>
      <c r="H132" s="46"/>
      <c r="I132" s="24"/>
      <c r="J132" s="24"/>
      <c r="K132" s="23"/>
    </row>
    <row r="133" spans="1:11" ht="12.75">
      <c r="A133" s="42"/>
      <c r="B133" s="43"/>
      <c r="C133" s="43"/>
      <c r="D133" s="43"/>
      <c r="E133" s="43"/>
      <c r="F133" s="43"/>
      <c r="G133" s="43"/>
      <c r="H133" s="46"/>
      <c r="I133" s="24"/>
      <c r="J133" s="24"/>
      <c r="K133" s="23"/>
    </row>
    <row r="134" spans="1:11" ht="12.75">
      <c r="A134" s="42"/>
      <c r="B134" s="43"/>
      <c r="C134" s="43"/>
      <c r="D134" s="43"/>
      <c r="E134" s="43"/>
      <c r="F134" s="43"/>
      <c r="G134" s="43"/>
      <c r="H134" s="46"/>
      <c r="I134" s="24"/>
      <c r="J134" s="24"/>
      <c r="K134" s="23"/>
    </row>
    <row r="135" spans="1:11" ht="12.75">
      <c r="A135" s="42"/>
      <c r="B135" s="43"/>
      <c r="C135" s="43"/>
      <c r="D135" s="43"/>
      <c r="E135" s="43"/>
      <c r="F135" s="43"/>
      <c r="G135" s="43"/>
      <c r="H135" s="46"/>
      <c r="I135" s="24"/>
      <c r="J135" s="24"/>
      <c r="K135" s="23"/>
    </row>
    <row r="136" spans="1:11" ht="12.75">
      <c r="A136" s="42"/>
      <c r="B136" s="43"/>
      <c r="C136" s="43"/>
      <c r="D136" s="43"/>
      <c r="E136" s="43"/>
      <c r="F136" s="43"/>
      <c r="G136" s="43"/>
      <c r="H136" s="46"/>
      <c r="I136" s="24"/>
      <c r="J136" s="24"/>
      <c r="K136" s="23"/>
    </row>
    <row r="137" spans="1:11" ht="12.75">
      <c r="A137" s="42"/>
      <c r="B137" s="43"/>
      <c r="C137" s="43"/>
      <c r="D137" s="43"/>
      <c r="E137" s="43"/>
      <c r="F137" s="43"/>
      <c r="G137" s="43"/>
      <c r="H137" s="46"/>
      <c r="I137" s="24"/>
      <c r="J137" s="24"/>
      <c r="K137" s="23"/>
    </row>
    <row r="138" spans="1:11" ht="12.75">
      <c r="A138" s="42"/>
      <c r="B138" s="43"/>
      <c r="C138" s="43"/>
      <c r="D138" s="43"/>
      <c r="E138" s="43"/>
      <c r="F138" s="43"/>
      <c r="G138" s="43"/>
      <c r="H138" s="46"/>
      <c r="I138" s="24"/>
      <c r="J138" s="24"/>
      <c r="K138" s="23"/>
    </row>
    <row r="139" spans="1:11" ht="12.75">
      <c r="A139" s="42"/>
      <c r="B139" s="43"/>
      <c r="C139" s="43"/>
      <c r="D139" s="43"/>
      <c r="E139" s="43"/>
      <c r="F139" s="43"/>
      <c r="G139" s="43"/>
      <c r="H139" s="46"/>
      <c r="I139" s="24"/>
      <c r="J139" s="24"/>
      <c r="K139" s="23"/>
    </row>
    <row r="140" spans="1:11" ht="13.5" thickBot="1">
      <c r="A140" s="44"/>
      <c r="B140" s="45"/>
      <c r="C140" s="45"/>
      <c r="D140" s="45"/>
      <c r="E140" s="45"/>
      <c r="F140" s="45"/>
      <c r="G140" s="45"/>
      <c r="H140" s="48"/>
      <c r="I140" s="25"/>
      <c r="J140" s="25"/>
      <c r="K140" s="26"/>
    </row>
    <row r="141" spans="1:11" ht="12.75">
      <c r="A141" s="34"/>
      <c r="B141" s="35"/>
      <c r="C141" s="35"/>
      <c r="D141" s="35"/>
      <c r="E141" s="35"/>
      <c r="F141" s="35"/>
      <c r="G141" s="35"/>
      <c r="H141" s="69"/>
      <c r="I141" s="70"/>
      <c r="J141" s="70"/>
      <c r="K141" s="71"/>
    </row>
    <row r="142" spans="1:11" ht="12.75">
      <c r="A142" s="36"/>
      <c r="B142" s="37"/>
      <c r="C142" s="37"/>
      <c r="D142" s="37"/>
      <c r="E142" s="37"/>
      <c r="F142" s="37"/>
      <c r="G142" s="37"/>
      <c r="H142" s="72"/>
      <c r="I142" s="73"/>
      <c r="J142" s="73"/>
      <c r="K142" s="74"/>
    </row>
    <row r="143" spans="1:11" ht="12.75">
      <c r="A143" s="36"/>
      <c r="B143" s="37"/>
      <c r="C143" s="37"/>
      <c r="D143" s="37"/>
      <c r="E143" s="37"/>
      <c r="F143" s="37"/>
      <c r="G143" s="37"/>
      <c r="H143" s="72"/>
      <c r="I143" s="73"/>
      <c r="J143" s="73"/>
      <c r="K143" s="74"/>
    </row>
    <row r="144" spans="1:11" ht="12.75">
      <c r="A144" s="36"/>
      <c r="B144" s="37"/>
      <c r="C144" s="37"/>
      <c r="D144" s="37"/>
      <c r="E144" s="37"/>
      <c r="F144" s="37"/>
      <c r="G144" s="37"/>
      <c r="H144" s="72"/>
      <c r="I144" s="73"/>
      <c r="J144" s="73"/>
      <c r="K144" s="74"/>
    </row>
    <row r="145" spans="1:11" ht="12.75">
      <c r="A145" s="36"/>
      <c r="B145" s="37"/>
      <c r="C145" s="37"/>
      <c r="D145" s="37"/>
      <c r="E145" s="37"/>
      <c r="F145" s="37"/>
      <c r="G145" s="37"/>
      <c r="H145" s="72"/>
      <c r="I145" s="73"/>
      <c r="J145" s="73"/>
      <c r="K145" s="74"/>
    </row>
    <row r="146" spans="1:11" ht="12.75">
      <c r="A146" s="36"/>
      <c r="B146" s="37"/>
      <c r="C146" s="37"/>
      <c r="D146" s="37"/>
      <c r="E146" s="37"/>
      <c r="F146" s="37"/>
      <c r="G146" s="37"/>
      <c r="H146" s="72"/>
      <c r="I146" s="73"/>
      <c r="J146" s="73"/>
      <c r="K146" s="74"/>
    </row>
    <row r="147" spans="1:11" ht="12.75">
      <c r="A147" s="36"/>
      <c r="B147" s="37"/>
      <c r="C147" s="37"/>
      <c r="D147" s="37"/>
      <c r="E147" s="37"/>
      <c r="F147" s="37"/>
      <c r="G147" s="37"/>
      <c r="H147" s="72"/>
      <c r="I147" s="73"/>
      <c r="J147" s="73"/>
      <c r="K147" s="74"/>
    </row>
    <row r="148" spans="1:11" ht="12.75">
      <c r="A148" s="36"/>
      <c r="B148" s="37"/>
      <c r="C148" s="37"/>
      <c r="D148" s="37"/>
      <c r="E148" s="37"/>
      <c r="F148" s="37"/>
      <c r="G148" s="37"/>
      <c r="H148" s="75" t="s">
        <v>19</v>
      </c>
      <c r="I148" s="73"/>
      <c r="J148" s="73"/>
      <c r="K148" s="74">
        <v>1.4</v>
      </c>
    </row>
    <row r="149" spans="1:11" ht="12.75">
      <c r="A149" s="36"/>
      <c r="B149" s="37"/>
      <c r="C149" s="37"/>
      <c r="D149" s="37"/>
      <c r="E149" s="37"/>
      <c r="F149" s="37"/>
      <c r="G149" s="37"/>
      <c r="H149" s="75" t="s">
        <v>20</v>
      </c>
      <c r="I149" s="73"/>
      <c r="J149" s="73"/>
      <c r="K149" s="74">
        <f>60/K148</f>
        <v>42.85714285714286</v>
      </c>
    </row>
    <row r="150" spans="1:11" ht="12.75">
      <c r="A150" s="36"/>
      <c r="B150" s="37"/>
      <c r="C150" s="37"/>
      <c r="D150" s="37"/>
      <c r="E150" s="37"/>
      <c r="F150" s="37"/>
      <c r="G150" s="37"/>
      <c r="H150" s="72"/>
      <c r="I150" s="73"/>
      <c r="J150" s="73"/>
      <c r="K150" s="74"/>
    </row>
    <row r="151" spans="1:11" ht="12.75">
      <c r="A151" s="36"/>
      <c r="B151" s="37"/>
      <c r="C151" s="37"/>
      <c r="D151" s="37"/>
      <c r="E151" s="37"/>
      <c r="F151" s="37"/>
      <c r="G151" s="37"/>
      <c r="H151" s="72"/>
      <c r="I151" s="73"/>
      <c r="J151" s="73"/>
      <c r="K151" s="74"/>
    </row>
    <row r="152" spans="1:11" ht="12.75">
      <c r="A152" s="36"/>
      <c r="B152" s="37"/>
      <c r="C152" s="37"/>
      <c r="D152" s="37"/>
      <c r="E152" s="37"/>
      <c r="F152" s="37"/>
      <c r="G152" s="37"/>
      <c r="H152" s="72"/>
      <c r="I152" s="73"/>
      <c r="J152" s="73"/>
      <c r="K152" s="74"/>
    </row>
    <row r="153" spans="1:11" ht="12.75">
      <c r="A153" s="36"/>
      <c r="B153" s="37"/>
      <c r="C153" s="37"/>
      <c r="D153" s="37"/>
      <c r="E153" s="37"/>
      <c r="F153" s="37"/>
      <c r="G153" s="37"/>
      <c r="H153" s="72"/>
      <c r="I153" s="73"/>
      <c r="J153" s="73"/>
      <c r="K153" s="74"/>
    </row>
    <row r="154" spans="1:11" ht="12.75">
      <c r="A154" s="36"/>
      <c r="B154" s="37"/>
      <c r="C154" s="37"/>
      <c r="D154" s="37"/>
      <c r="E154" s="37"/>
      <c r="F154" s="37"/>
      <c r="G154" s="37"/>
      <c r="H154" s="72"/>
      <c r="I154" s="73"/>
      <c r="J154" s="73"/>
      <c r="K154" s="74"/>
    </row>
    <row r="155" spans="1:11" ht="12.75">
      <c r="A155" s="36"/>
      <c r="B155" s="37"/>
      <c r="C155" s="37"/>
      <c r="D155" s="37"/>
      <c r="E155" s="37"/>
      <c r="F155" s="37"/>
      <c r="G155" s="37"/>
      <c r="H155" s="72"/>
      <c r="I155" s="73"/>
      <c r="J155" s="73"/>
      <c r="K155" s="74"/>
    </row>
    <row r="156" spans="1:11" ht="12.75">
      <c r="A156" s="36"/>
      <c r="B156" s="37"/>
      <c r="C156" s="37"/>
      <c r="D156" s="37"/>
      <c r="E156" s="37"/>
      <c r="F156" s="37"/>
      <c r="G156" s="37"/>
      <c r="H156" s="72"/>
      <c r="I156" s="73"/>
      <c r="J156" s="73"/>
      <c r="K156" s="74"/>
    </row>
    <row r="157" spans="1:11" ht="12.75">
      <c r="A157" s="36"/>
      <c r="B157" s="37"/>
      <c r="C157" s="37"/>
      <c r="D157" s="37"/>
      <c r="E157" s="37"/>
      <c r="F157" s="37"/>
      <c r="G157" s="37"/>
      <c r="H157" s="72"/>
      <c r="I157" s="73"/>
      <c r="J157" s="73"/>
      <c r="K157" s="74"/>
    </row>
    <row r="158" spans="1:11" ht="12.75">
      <c r="A158" s="36"/>
      <c r="B158" s="37"/>
      <c r="C158" s="37"/>
      <c r="D158" s="37"/>
      <c r="E158" s="37"/>
      <c r="F158" s="37"/>
      <c r="G158" s="37"/>
      <c r="H158" s="72"/>
      <c r="I158" s="73"/>
      <c r="J158" s="73"/>
      <c r="K158" s="74"/>
    </row>
    <row r="159" spans="1:11" ht="13.5" thickBot="1">
      <c r="A159" s="38"/>
      <c r="B159" s="39"/>
      <c r="C159" s="39"/>
      <c r="D159" s="39"/>
      <c r="E159" s="39"/>
      <c r="F159" s="39"/>
      <c r="G159" s="39"/>
      <c r="H159" s="76"/>
      <c r="I159" s="77"/>
      <c r="J159" s="77"/>
      <c r="K159" s="78"/>
    </row>
    <row r="160" spans="1:11" ht="12.75">
      <c r="A160" s="40"/>
      <c r="B160" s="41"/>
      <c r="C160" s="41"/>
      <c r="D160" s="41"/>
      <c r="E160" s="41"/>
      <c r="F160" s="41"/>
      <c r="G160" s="41"/>
      <c r="H160" s="49"/>
      <c r="I160" s="27"/>
      <c r="J160" s="27"/>
      <c r="K160" s="22"/>
    </row>
    <row r="161" spans="1:11" ht="12.75">
      <c r="A161" s="42"/>
      <c r="B161" s="43"/>
      <c r="C161" s="43"/>
      <c r="D161" s="43"/>
      <c r="E161" s="43"/>
      <c r="F161" s="43"/>
      <c r="G161" s="43"/>
      <c r="H161" s="46"/>
      <c r="I161" s="24"/>
      <c r="J161" s="24"/>
      <c r="K161" s="23"/>
    </row>
    <row r="162" spans="1:11" ht="12.75">
      <c r="A162" s="42"/>
      <c r="B162" s="43"/>
      <c r="C162" s="43"/>
      <c r="D162" s="43"/>
      <c r="E162" s="43"/>
      <c r="F162" s="43"/>
      <c r="G162" s="43"/>
      <c r="H162" s="46"/>
      <c r="I162" s="24"/>
      <c r="J162" s="24"/>
      <c r="K162" s="23"/>
    </row>
    <row r="163" spans="1:11" ht="12.75">
      <c r="A163" s="42"/>
      <c r="B163" s="43"/>
      <c r="C163" s="43"/>
      <c r="D163" s="43"/>
      <c r="E163" s="43"/>
      <c r="F163" s="43"/>
      <c r="G163" s="43"/>
      <c r="H163" s="46"/>
      <c r="I163" s="24"/>
      <c r="J163" s="24"/>
      <c r="K163" s="23"/>
    </row>
    <row r="164" spans="1:11" ht="12.75">
      <c r="A164" s="42"/>
      <c r="B164" s="43"/>
      <c r="C164" s="43"/>
      <c r="D164" s="43"/>
      <c r="E164" s="43"/>
      <c r="F164" s="43"/>
      <c r="G164" s="43"/>
      <c r="H164" s="46"/>
      <c r="I164" s="24"/>
      <c r="J164" s="24"/>
      <c r="K164" s="23"/>
    </row>
    <row r="165" spans="1:11" ht="12.75">
      <c r="A165" s="42"/>
      <c r="B165" s="43"/>
      <c r="C165" s="43"/>
      <c r="D165" s="43"/>
      <c r="E165" s="43"/>
      <c r="F165" s="43"/>
      <c r="G165" s="43"/>
      <c r="H165" s="46"/>
      <c r="I165" s="24"/>
      <c r="J165" s="24"/>
      <c r="K165" s="23"/>
    </row>
    <row r="166" spans="1:11" ht="12.75">
      <c r="A166" s="42"/>
      <c r="B166" s="43"/>
      <c r="C166" s="43"/>
      <c r="D166" s="43"/>
      <c r="E166" s="43"/>
      <c r="F166" s="43"/>
      <c r="G166" s="43"/>
      <c r="H166" s="46"/>
      <c r="I166" s="24"/>
      <c r="J166" s="24"/>
      <c r="K166" s="23"/>
    </row>
    <row r="167" spans="1:11" ht="12.75">
      <c r="A167" s="42"/>
      <c r="B167" s="43"/>
      <c r="C167" s="43"/>
      <c r="D167" s="43"/>
      <c r="E167" s="43"/>
      <c r="F167" s="43"/>
      <c r="G167" s="43"/>
      <c r="H167" s="47" t="s">
        <v>19</v>
      </c>
      <c r="I167" s="24"/>
      <c r="J167" s="24"/>
      <c r="K167" s="23">
        <v>1.54</v>
      </c>
    </row>
    <row r="168" spans="1:11" ht="12.75">
      <c r="A168" s="42"/>
      <c r="B168" s="43"/>
      <c r="C168" s="43"/>
      <c r="D168" s="43"/>
      <c r="E168" s="43"/>
      <c r="F168" s="43"/>
      <c r="G168" s="43"/>
      <c r="H168" s="47" t="s">
        <v>20</v>
      </c>
      <c r="I168" s="24"/>
      <c r="J168" s="24"/>
      <c r="K168" s="23">
        <f>60/K167</f>
        <v>38.96103896103896</v>
      </c>
    </row>
    <row r="169" spans="1:11" ht="12.75">
      <c r="A169" s="42"/>
      <c r="B169" s="43"/>
      <c r="C169" s="43"/>
      <c r="D169" s="43"/>
      <c r="E169" s="43"/>
      <c r="F169" s="43"/>
      <c r="G169" s="43"/>
      <c r="H169" s="46"/>
      <c r="I169" s="24"/>
      <c r="J169" s="24"/>
      <c r="K169" s="23"/>
    </row>
    <row r="170" spans="1:11" ht="12.75">
      <c r="A170" s="42"/>
      <c r="B170" s="43"/>
      <c r="C170" s="43"/>
      <c r="D170" s="43"/>
      <c r="E170" s="43"/>
      <c r="F170" s="43"/>
      <c r="G170" s="43"/>
      <c r="H170" s="46"/>
      <c r="I170" s="24"/>
      <c r="J170" s="24"/>
      <c r="K170" s="23"/>
    </row>
    <row r="171" spans="1:11" ht="12.75">
      <c r="A171" s="42"/>
      <c r="B171" s="43"/>
      <c r="C171" s="43"/>
      <c r="D171" s="43"/>
      <c r="E171" s="43"/>
      <c r="F171" s="43"/>
      <c r="G171" s="43"/>
      <c r="H171" s="46"/>
      <c r="I171" s="24"/>
      <c r="J171" s="24"/>
      <c r="K171" s="23"/>
    </row>
    <row r="172" spans="1:11" ht="12.75">
      <c r="A172" s="42"/>
      <c r="B172" s="43"/>
      <c r="C172" s="43"/>
      <c r="D172" s="43"/>
      <c r="E172" s="43"/>
      <c r="F172" s="43"/>
      <c r="G172" s="43"/>
      <c r="H172" s="46"/>
      <c r="I172" s="24"/>
      <c r="J172" s="24"/>
      <c r="K172" s="23"/>
    </row>
    <row r="173" spans="1:11" ht="12.75">
      <c r="A173" s="42"/>
      <c r="B173" s="43"/>
      <c r="C173" s="43"/>
      <c r="D173" s="43"/>
      <c r="E173" s="43"/>
      <c r="F173" s="43"/>
      <c r="G173" s="43"/>
      <c r="H173" s="46"/>
      <c r="I173" s="24"/>
      <c r="J173" s="24"/>
      <c r="K173" s="23"/>
    </row>
    <row r="174" spans="1:11" ht="12.75">
      <c r="A174" s="42"/>
      <c r="B174" s="43"/>
      <c r="C174" s="43"/>
      <c r="D174" s="43"/>
      <c r="E174" s="43"/>
      <c r="F174" s="43"/>
      <c r="G174" s="43"/>
      <c r="H174" s="46"/>
      <c r="I174" s="24"/>
      <c r="J174" s="24"/>
      <c r="K174" s="23"/>
    </row>
    <row r="175" spans="1:11" ht="12.75">
      <c r="A175" s="42"/>
      <c r="B175" s="43"/>
      <c r="C175" s="43"/>
      <c r="D175" s="43"/>
      <c r="E175" s="43"/>
      <c r="F175" s="43"/>
      <c r="G175" s="43"/>
      <c r="H175" s="46"/>
      <c r="I175" s="24"/>
      <c r="J175" s="24"/>
      <c r="K175" s="23"/>
    </row>
    <row r="176" spans="1:11" ht="12.75">
      <c r="A176" s="42"/>
      <c r="B176" s="43"/>
      <c r="C176" s="43"/>
      <c r="D176" s="43"/>
      <c r="E176" s="43"/>
      <c r="F176" s="43"/>
      <c r="G176" s="43"/>
      <c r="H176" s="46"/>
      <c r="I176" s="24"/>
      <c r="J176" s="24"/>
      <c r="K176" s="23"/>
    </row>
    <row r="177" spans="1:11" ht="13.5" thickBot="1">
      <c r="A177" s="44"/>
      <c r="B177" s="45"/>
      <c r="C177" s="45"/>
      <c r="D177" s="45"/>
      <c r="E177" s="45"/>
      <c r="F177" s="45"/>
      <c r="G177" s="45"/>
      <c r="H177" s="48"/>
      <c r="I177" s="25"/>
      <c r="J177" s="25"/>
      <c r="K177" s="26"/>
    </row>
    <row r="181" spans="1:14" ht="12.75">
      <c r="A181" s="18" t="s">
        <v>18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2.75">
      <c r="A182" s="19"/>
      <c r="B182" s="127" t="s">
        <v>24</v>
      </c>
      <c r="C182" s="127" t="s">
        <v>25</v>
      </c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2.75" customHeight="1">
      <c r="A183" s="19"/>
      <c r="B183" s="127"/>
      <c r="C183" s="127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2.75">
      <c r="A184" s="19"/>
      <c r="B184" s="127"/>
      <c r="C184" s="127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2.75">
      <c r="A185" s="19"/>
      <c r="B185" s="127"/>
      <c r="C185" s="127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12.75">
      <c r="A186" s="19"/>
      <c r="B186" s="127"/>
      <c r="C186" s="127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2.75">
      <c r="A187" s="19">
        <f aca="true" t="shared" si="0" ref="A187:A195">A227</f>
        <v>3</v>
      </c>
      <c r="B187" s="81">
        <f>'Demo statistics1'!U8</f>
        <v>38.733333333333334</v>
      </c>
      <c r="C187" s="81">
        <f>'Demo statistics1'!L8</f>
        <v>3.6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12.75">
      <c r="A188" s="19">
        <f t="shared" si="0"/>
        <v>5</v>
      </c>
      <c r="B188" s="81">
        <f>'Demo statistics1'!U16</f>
        <v>31.4375</v>
      </c>
      <c r="C188" s="81">
        <f>'Demo statistics1'!L16</f>
        <v>2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12.75">
      <c r="A189" s="19">
        <f t="shared" si="0"/>
        <v>6</v>
      </c>
      <c r="B189" s="81">
        <f>'Demo statistics1'!U24</f>
        <v>50</v>
      </c>
      <c r="C189" s="81">
        <f>'Demo statistics1'!L24</f>
        <v>2.2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12.75">
      <c r="A190" s="19">
        <f t="shared" si="0"/>
        <v>2</v>
      </c>
      <c r="B190" s="81">
        <f>'Demo statistics1'!U32</f>
        <v>38</v>
      </c>
      <c r="C190" s="81">
        <f>'Demo statistics1'!L32</f>
        <v>2.6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ht="12.75">
      <c r="A191" s="19">
        <f t="shared" si="0"/>
        <v>7</v>
      </c>
      <c r="B191" s="81">
        <f>'Demo statistics1'!U41</f>
        <v>39.375</v>
      </c>
      <c r="C191" s="81">
        <f>'Demo statistics1'!L41</f>
        <v>2.4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ht="12.75">
      <c r="A192" s="19">
        <f t="shared" si="0"/>
        <v>4</v>
      </c>
      <c r="B192" s="81">
        <f>'Demo statistics1'!U49</f>
        <v>37.4</v>
      </c>
      <c r="C192" s="81">
        <f>'Demo statistics1'!L49</f>
        <v>2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ht="12.75">
      <c r="A193" s="19">
        <f t="shared" si="0"/>
        <v>8</v>
      </c>
      <c r="B193" s="81">
        <f>'Demo statistics1'!U57</f>
        <v>37</v>
      </c>
      <c r="C193" s="81">
        <f>'Demo statistics1'!L57</f>
        <v>2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ht="12.75">
      <c r="A194" s="19">
        <f t="shared" si="0"/>
        <v>1</v>
      </c>
      <c r="B194" s="81">
        <f>'Demo statistics1'!U65</f>
        <v>42.07692307692308</v>
      </c>
      <c r="C194" s="81">
        <f>'Demo statistics1'!L65</f>
        <v>2.4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12.75">
      <c r="A195" s="19">
        <f t="shared" si="0"/>
        <v>9</v>
      </c>
      <c r="B195" s="81">
        <f>'Demo statistics1'!U74</f>
        <v>40.69230769230769</v>
      </c>
      <c r="C195" s="81">
        <f>'Demo statistics1'!L74</f>
        <v>2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2.75">
      <c r="A196" s="19"/>
      <c r="B196" s="19"/>
      <c r="C196" s="8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ht="12.75">
      <c r="A197" s="18" t="s">
        <v>17</v>
      </c>
      <c r="B197" s="81">
        <f>AVERAGE(B187:B195)</f>
        <v>39.4127849002849</v>
      </c>
      <c r="C197" s="81">
        <f>AVERAGE(C187:C195)</f>
        <v>2.3555555555555556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ht="12.75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ht="12.75">
      <c r="A200" s="79" t="s">
        <v>32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</row>
    <row r="201" spans="1:14" ht="12.75">
      <c r="A201" s="80"/>
      <c r="B201" s="126" t="s">
        <v>30</v>
      </c>
      <c r="C201" s="126" t="s">
        <v>31</v>
      </c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</row>
    <row r="202" spans="1:14" ht="12.75" customHeight="1">
      <c r="A202" s="80"/>
      <c r="B202" s="126"/>
      <c r="C202" s="126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</row>
    <row r="203" spans="1:14" ht="12.75">
      <c r="A203" s="80"/>
      <c r="B203" s="126"/>
      <c r="C203" s="126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</row>
    <row r="204" spans="1:14" ht="12.75">
      <c r="A204" s="80"/>
      <c r="B204" s="126"/>
      <c r="C204" s="126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1:14" ht="12.75">
      <c r="A205" s="80"/>
      <c r="B205" s="126"/>
      <c r="C205" s="126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6" spans="1:14" ht="12.75">
      <c r="A206" s="80">
        <f>A187</f>
        <v>3</v>
      </c>
      <c r="B206" s="82">
        <f>B187*5/6</f>
        <v>32.27777777777778</v>
      </c>
      <c r="C206" s="82">
        <f>C187*6/5</f>
        <v>4.32</v>
      </c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1:14" ht="12.75">
      <c r="A207" s="80">
        <f aca="true" t="shared" si="1" ref="A207:C214">A188</f>
        <v>5</v>
      </c>
      <c r="B207" s="82">
        <f>B188</f>
        <v>31.4375</v>
      </c>
      <c r="C207" s="82">
        <f>C188</f>
        <v>2</v>
      </c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</row>
    <row r="208" spans="1:14" ht="12.75">
      <c r="A208" s="80">
        <f t="shared" si="1"/>
        <v>6</v>
      </c>
      <c r="B208" s="82">
        <f t="shared" si="1"/>
        <v>50</v>
      </c>
      <c r="C208" s="82">
        <f t="shared" si="1"/>
        <v>2.2</v>
      </c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pans="1:14" ht="12.75">
      <c r="A209" s="80">
        <f t="shared" si="1"/>
        <v>2</v>
      </c>
      <c r="B209" s="82">
        <f t="shared" si="1"/>
        <v>38</v>
      </c>
      <c r="C209" s="82">
        <f t="shared" si="1"/>
        <v>2.6</v>
      </c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1:14" ht="12.75">
      <c r="A210" s="80">
        <f t="shared" si="1"/>
        <v>7</v>
      </c>
      <c r="B210" s="82">
        <f t="shared" si="1"/>
        <v>39.375</v>
      </c>
      <c r="C210" s="82">
        <f t="shared" si="1"/>
        <v>2.4</v>
      </c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</row>
    <row r="211" spans="1:14" ht="12.75">
      <c r="A211" s="80">
        <f t="shared" si="1"/>
        <v>4</v>
      </c>
      <c r="B211" s="82">
        <f t="shared" si="1"/>
        <v>37.4</v>
      </c>
      <c r="C211" s="82">
        <f t="shared" si="1"/>
        <v>2</v>
      </c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</row>
    <row r="212" spans="1:14" ht="12.75">
      <c r="A212" s="80">
        <f>A193</f>
        <v>8</v>
      </c>
      <c r="B212" s="82">
        <f aca="true" t="shared" si="2" ref="B212:C214">B193</f>
        <v>37</v>
      </c>
      <c r="C212" s="82">
        <f t="shared" si="2"/>
        <v>2</v>
      </c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  <row r="213" spans="1:14" ht="12.75">
      <c r="A213" s="80">
        <f t="shared" si="1"/>
        <v>1</v>
      </c>
      <c r="B213" s="82">
        <f t="shared" si="2"/>
        <v>42.07692307692308</v>
      </c>
      <c r="C213" s="82">
        <f t="shared" si="2"/>
        <v>2.4</v>
      </c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4" spans="1:14" ht="12.75">
      <c r="A214" s="80">
        <f t="shared" si="1"/>
        <v>9</v>
      </c>
      <c r="B214" s="82">
        <f t="shared" si="2"/>
        <v>40.69230769230769</v>
      </c>
      <c r="C214" s="82">
        <f t="shared" si="2"/>
        <v>2</v>
      </c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1:14" ht="12.75">
      <c r="A215" s="80"/>
      <c r="B215" s="83"/>
      <c r="C215" s="83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</row>
    <row r="216" spans="1:14" ht="12.75">
      <c r="A216" s="79" t="s">
        <v>17</v>
      </c>
      <c r="B216" s="82">
        <f>AVERAGE(B206:B214)</f>
        <v>38.69550094966762</v>
      </c>
      <c r="C216" s="82">
        <f>AVERAGE(C206:C214)</f>
        <v>2.4355555555555553</v>
      </c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</row>
    <row r="217" spans="1:14" ht="12.7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1:14" ht="12.75">
      <c r="A218" s="79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</row>
    <row r="219" spans="1:14" ht="12.75">
      <c r="A219" s="20" t="s">
        <v>26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1:14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</row>
    <row r="221" spans="1:14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</row>
    <row r="222" spans="1:14" ht="12.75" customHeight="1">
      <c r="A222" s="21"/>
      <c r="B222" s="113" t="s">
        <v>33</v>
      </c>
      <c r="C222" s="113" t="s">
        <v>31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1:14" ht="12.75">
      <c r="A223" s="21"/>
      <c r="B223" s="113"/>
      <c r="C223" s="113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</row>
    <row r="224" spans="1:14" ht="12.75">
      <c r="A224" s="21"/>
      <c r="B224" s="113"/>
      <c r="C224" s="113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</row>
    <row r="225" spans="1:14" ht="12.75">
      <c r="A225" s="21"/>
      <c r="B225" s="113"/>
      <c r="C225" s="113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</row>
    <row r="226" spans="1:14" ht="12.75">
      <c r="A226" s="21"/>
      <c r="B226" s="113"/>
      <c r="C226" s="113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</row>
    <row r="227" spans="1:14" ht="12.75">
      <c r="A227" s="21">
        <f aca="true" t="shared" si="3" ref="A227:A235">A3</f>
        <v>3</v>
      </c>
      <c r="B227" s="84">
        <f>K22*5/6</f>
        <v>35.714285714285715</v>
      </c>
      <c r="C227" s="84">
        <f>C187*6/5</f>
        <v>4.32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</row>
    <row r="228" spans="1:14" ht="12.75">
      <c r="A228" s="21">
        <f t="shared" si="3"/>
        <v>5</v>
      </c>
      <c r="B228" s="84">
        <f>K40</f>
        <v>48.78048780487805</v>
      </c>
      <c r="C228" s="84">
        <f aca="true" t="shared" si="4" ref="C228:C235">C188</f>
        <v>2</v>
      </c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</row>
    <row r="229" spans="1:14" ht="12.75">
      <c r="A229" s="21">
        <f t="shared" si="3"/>
        <v>6</v>
      </c>
      <c r="B229" s="84">
        <f>K58</f>
        <v>37.5</v>
      </c>
      <c r="C229" s="84">
        <f t="shared" si="4"/>
        <v>2.2</v>
      </c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</row>
    <row r="230" spans="1:14" ht="12.75">
      <c r="A230" s="21">
        <f t="shared" si="3"/>
        <v>2</v>
      </c>
      <c r="B230" s="84">
        <f>K76</f>
        <v>39.735099337748345</v>
      </c>
      <c r="C230" s="84">
        <f t="shared" si="4"/>
        <v>2.6</v>
      </c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</row>
    <row r="231" spans="1:14" ht="12.75">
      <c r="A231" s="21">
        <f t="shared" si="3"/>
        <v>7</v>
      </c>
      <c r="B231" s="84">
        <f>K95</f>
        <v>40.54054054054054</v>
      </c>
      <c r="C231" s="84">
        <f t="shared" si="4"/>
        <v>2.4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</row>
    <row r="232" spans="1:14" ht="12.75">
      <c r="A232" s="21">
        <f t="shared" si="3"/>
        <v>4</v>
      </c>
      <c r="B232" s="84">
        <f>K112</f>
        <v>48.78048780487805</v>
      </c>
      <c r="C232" s="84">
        <f t="shared" si="4"/>
        <v>2</v>
      </c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</row>
    <row r="233" spans="1:14" ht="12.75">
      <c r="A233" s="21">
        <f t="shared" si="3"/>
        <v>8</v>
      </c>
      <c r="B233" s="84">
        <f>K130</f>
        <v>35.50295857988166</v>
      </c>
      <c r="C233" s="84">
        <f t="shared" si="4"/>
        <v>2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</row>
    <row r="234" spans="1:14" ht="12.75">
      <c r="A234" s="21">
        <f t="shared" si="3"/>
        <v>1</v>
      </c>
      <c r="B234" s="84">
        <f>K149</f>
        <v>42.85714285714286</v>
      </c>
      <c r="C234" s="84">
        <f t="shared" si="4"/>
        <v>2.4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</row>
    <row r="235" spans="1:14" ht="12.75">
      <c r="A235" s="21">
        <f t="shared" si="3"/>
        <v>9</v>
      </c>
      <c r="B235" s="84">
        <f>K168</f>
        <v>38.96103896103896</v>
      </c>
      <c r="C235" s="84">
        <f t="shared" si="4"/>
        <v>2</v>
      </c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</row>
    <row r="236" spans="1:14" ht="12.75">
      <c r="A236" s="21"/>
      <c r="B236" s="85"/>
      <c r="C236" s="8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</row>
    <row r="237" spans="1:14" ht="12.75">
      <c r="A237" s="20" t="s">
        <v>17</v>
      </c>
      <c r="B237" s="84">
        <f>AVERAGE(B227:B235)</f>
        <v>40.93022684448825</v>
      </c>
      <c r="C237" s="84">
        <f>AVERAGE(C227:C235)</f>
        <v>2.4355555555555553</v>
      </c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</row>
    <row r="238" spans="1:14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</row>
  </sheetData>
  <sheetProtection/>
  <mergeCells count="9">
    <mergeCell ref="B222:B226"/>
    <mergeCell ref="C222:C226"/>
    <mergeCell ref="B1:G1"/>
    <mergeCell ref="H1:L1"/>
    <mergeCell ref="H13:K16"/>
    <mergeCell ref="B201:B205"/>
    <mergeCell ref="C201:C205"/>
    <mergeCell ref="B182:B186"/>
    <mergeCell ref="C182:C18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 Topan</dc:creator>
  <cp:keywords/>
  <dc:description/>
  <cp:lastModifiedBy>cankaya</cp:lastModifiedBy>
  <cp:lastPrinted>2010-12-24T19:57:34Z</cp:lastPrinted>
  <dcterms:created xsi:type="dcterms:W3CDTF">2009-12-26T05:29:11Z</dcterms:created>
  <dcterms:modified xsi:type="dcterms:W3CDTF">2011-05-31T11:40:23Z</dcterms:modified>
  <cp:category/>
  <cp:version/>
  <cp:contentType/>
  <cp:contentStatus/>
</cp:coreProperties>
</file>